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610" windowHeight="11640"/>
  </bookViews>
  <sheets>
    <sheet name="Personized Pie Ovens" sheetId="1" r:id="rId1"/>
    <sheet name="PPOs &amp; Kits" sheetId="2" r:id="rId2"/>
    <sheet name="PPOs, Kits,&amp; Cannibalization" sheetId="3" r:id="rId3"/>
    <sheet name="PPOs, Kits, Can, Growth, &amp; Save" sheetId="4" r:id="rId4"/>
    <sheet name="Growth Factor" sheetId="5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B10" i="5" l="1"/>
  <c r="B11" i="5" s="1"/>
  <c r="B12" i="5" s="1"/>
  <c r="B17" i="5" s="1"/>
  <c r="D9" i="5"/>
  <c r="D14" i="5" s="1"/>
  <c r="C9" i="5"/>
  <c r="C14" i="5" l="1"/>
  <c r="E9" i="5"/>
  <c r="C10" i="5"/>
  <c r="C11" i="5" s="1"/>
  <c r="C12" i="5" s="1"/>
  <c r="E14" i="5" l="1"/>
  <c r="F9" i="5"/>
  <c r="D10" i="5"/>
  <c r="D11" i="5" s="1"/>
  <c r="D12" i="5" s="1"/>
  <c r="C17" i="5"/>
  <c r="C15" i="5"/>
  <c r="F11" i="5"/>
  <c r="F12" i="5" s="1"/>
  <c r="D17" i="5" l="1"/>
  <c r="D15" i="5"/>
  <c r="F14" i="5"/>
  <c r="G9" i="5"/>
  <c r="E10" i="5"/>
  <c r="E11" i="5" s="1"/>
  <c r="E12" i="5" s="1"/>
  <c r="F17" i="5"/>
  <c r="E17" i="5" l="1"/>
  <c r="E15" i="5"/>
  <c r="F10" i="5"/>
  <c r="G10" i="5"/>
  <c r="G14" i="5"/>
  <c r="H9" i="5"/>
  <c r="H11" i="5"/>
  <c r="H12" i="5" s="1"/>
  <c r="G11" i="5"/>
  <c r="G12" i="5" s="1"/>
  <c r="F15" i="5"/>
  <c r="G17" i="5" l="1"/>
  <c r="G15" i="5"/>
  <c r="H17" i="5"/>
  <c r="H15" i="5"/>
  <c r="H14" i="5"/>
  <c r="I9" i="5"/>
  <c r="H10" i="5"/>
  <c r="I10" i="5" l="1"/>
  <c r="I14" i="5"/>
  <c r="J9" i="5"/>
  <c r="I11" i="5"/>
  <c r="I12" i="5" s="1"/>
  <c r="I17" i="5" l="1"/>
  <c r="I15" i="5"/>
  <c r="J14" i="5"/>
  <c r="K9" i="5"/>
  <c r="J10" i="5"/>
  <c r="J11" i="5"/>
  <c r="J12" i="5" s="1"/>
  <c r="J17" i="5" l="1"/>
  <c r="J15" i="5"/>
  <c r="K10" i="5"/>
  <c r="K14" i="5"/>
  <c r="K11" i="5"/>
  <c r="K12" i="5" s="1"/>
  <c r="K17" i="5" l="1"/>
  <c r="K15" i="5"/>
  <c r="I46" i="4" l="1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J46" i="4"/>
  <c r="J45" i="4"/>
  <c r="J44" i="4"/>
  <c r="J43" i="4"/>
  <c r="J42" i="4"/>
  <c r="J41" i="4"/>
  <c r="J40" i="4"/>
  <c r="B40" i="4"/>
  <c r="B41" i="4" s="1"/>
  <c r="B42" i="4" s="1"/>
  <c r="B43" i="4" s="1"/>
  <c r="B44" i="4" s="1"/>
  <c r="B45" i="4" s="1"/>
  <c r="B46" i="4" s="1"/>
  <c r="J39" i="4"/>
  <c r="J38" i="4"/>
  <c r="J37" i="4"/>
  <c r="J36" i="4"/>
  <c r="J35" i="4"/>
  <c r="J34" i="4"/>
  <c r="J33" i="4"/>
  <c r="M32" i="4"/>
  <c r="M33" i="4" s="1"/>
  <c r="M34" i="4" s="1"/>
  <c r="M35" i="4" s="1"/>
  <c r="M36" i="4" s="1"/>
  <c r="M37" i="4" s="1"/>
  <c r="M38" i="4" s="1"/>
  <c r="M39" i="4" s="1"/>
  <c r="L32" i="4"/>
  <c r="L33" i="4" s="1"/>
  <c r="L34" i="4" s="1"/>
  <c r="L35" i="4" s="1"/>
  <c r="L36" i="4" s="1"/>
  <c r="L37" i="4" s="1"/>
  <c r="L38" i="4" s="1"/>
  <c r="L39" i="4" s="1"/>
  <c r="J32" i="4"/>
  <c r="F32" i="4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B32" i="4"/>
  <c r="J31" i="4"/>
  <c r="J27" i="4"/>
  <c r="J26" i="4"/>
  <c r="J25" i="4"/>
  <c r="J24" i="4"/>
  <c r="J23" i="4"/>
  <c r="J22" i="4"/>
  <c r="J21" i="4"/>
  <c r="B21" i="4"/>
  <c r="J20" i="4"/>
  <c r="J19" i="4"/>
  <c r="J18" i="4"/>
  <c r="J17" i="4"/>
  <c r="J16" i="4"/>
  <c r="J15" i="4"/>
  <c r="J14" i="4"/>
  <c r="M13" i="4"/>
  <c r="L13" i="4"/>
  <c r="L14" i="4" s="1"/>
  <c r="L15" i="4" s="1"/>
  <c r="L16" i="4" s="1"/>
  <c r="L17" i="4" s="1"/>
  <c r="L18" i="4" s="1"/>
  <c r="L19" i="4" s="1"/>
  <c r="L20" i="4" s="1"/>
  <c r="J13" i="4"/>
  <c r="F13" i="4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B13" i="4"/>
  <c r="B14" i="4" s="1"/>
  <c r="B15" i="4" s="1"/>
  <c r="B16" i="4" s="1"/>
  <c r="B17" i="4" s="1"/>
  <c r="B18" i="4" s="1"/>
  <c r="B19" i="4" s="1"/>
  <c r="J12" i="4"/>
  <c r="M30" i="3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11" i="3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I44" i="3"/>
  <c r="I43" i="3"/>
  <c r="I42" i="3"/>
  <c r="I41" i="3"/>
  <c r="I40" i="3"/>
  <c r="I39" i="3"/>
  <c r="I38" i="3"/>
  <c r="B38" i="3"/>
  <c r="I37" i="3"/>
  <c r="I36" i="3"/>
  <c r="I35" i="3"/>
  <c r="I34" i="3"/>
  <c r="I33" i="3"/>
  <c r="I32" i="3"/>
  <c r="I31" i="3"/>
  <c r="L30" i="3"/>
  <c r="L31" i="3" s="1"/>
  <c r="L32" i="3" s="1"/>
  <c r="L33" i="3" s="1"/>
  <c r="L34" i="3" s="1"/>
  <c r="L35" i="3" s="1"/>
  <c r="L36" i="3" s="1"/>
  <c r="L37" i="3" s="1"/>
  <c r="I30" i="3"/>
  <c r="F30" i="3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B30" i="3"/>
  <c r="B31" i="3" s="1"/>
  <c r="B32" i="3" s="1"/>
  <c r="B33" i="3" s="1"/>
  <c r="B34" i="3" s="1"/>
  <c r="B35" i="3" s="1"/>
  <c r="B36" i="3" s="1"/>
  <c r="I29" i="3"/>
  <c r="I25" i="3"/>
  <c r="I24" i="3"/>
  <c r="I23" i="3"/>
  <c r="I22" i="3"/>
  <c r="I21" i="3"/>
  <c r="I20" i="3"/>
  <c r="I19" i="3"/>
  <c r="B19" i="3"/>
  <c r="I18" i="3"/>
  <c r="I17" i="3"/>
  <c r="I16" i="3"/>
  <c r="I15" i="3"/>
  <c r="I14" i="3"/>
  <c r="I13" i="3"/>
  <c r="I12" i="3"/>
  <c r="L11" i="3"/>
  <c r="L12" i="3" s="1"/>
  <c r="L13" i="3" s="1"/>
  <c r="L14" i="3" s="1"/>
  <c r="L15" i="3" s="1"/>
  <c r="L16" i="3" s="1"/>
  <c r="L17" i="3" s="1"/>
  <c r="L18" i="3" s="1"/>
  <c r="I11" i="3"/>
  <c r="F11" i="3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B11" i="3"/>
  <c r="I10" i="3"/>
  <c r="B36" i="2"/>
  <c r="B37" i="2" s="1"/>
  <c r="B38" i="2" s="1"/>
  <c r="I35" i="2"/>
  <c r="K28" i="2"/>
  <c r="K29" i="2" s="1"/>
  <c r="K30" i="2" s="1"/>
  <c r="K31" i="2" s="1"/>
  <c r="K32" i="2" s="1"/>
  <c r="K33" i="2" s="1"/>
  <c r="K34" i="2" s="1"/>
  <c r="K35" i="2" s="1"/>
  <c r="F28" i="2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B28" i="2"/>
  <c r="B29" i="2" s="1"/>
  <c r="B17" i="2"/>
  <c r="B18" i="2" s="1"/>
  <c r="I16" i="2"/>
  <c r="K9" i="2"/>
  <c r="K10" i="2" s="1"/>
  <c r="K11" i="2" s="1"/>
  <c r="K12" i="2" s="1"/>
  <c r="K13" i="2" s="1"/>
  <c r="K14" i="2" s="1"/>
  <c r="K15" i="2" s="1"/>
  <c r="K16" i="2" s="1"/>
  <c r="F9" i="2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B9" i="2"/>
  <c r="B10" i="2" s="1"/>
  <c r="I8" i="2"/>
  <c r="F26" i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7" i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B34" i="1"/>
  <c r="J26" i="1"/>
  <c r="J27" i="1" s="1"/>
  <c r="J28" i="1" s="1"/>
  <c r="J29" i="1" s="1"/>
  <c r="J30" i="1" s="1"/>
  <c r="J31" i="1" s="1"/>
  <c r="J32" i="1" s="1"/>
  <c r="J33" i="1" s="1"/>
  <c r="B26" i="1"/>
  <c r="B7" i="1"/>
  <c r="B15" i="1"/>
  <c r="B16" i="1" s="1"/>
  <c r="J7" i="1"/>
  <c r="L21" i="4" l="1"/>
  <c r="L22" i="4" s="1"/>
  <c r="L23" i="4" s="1"/>
  <c r="L24" i="4" s="1"/>
  <c r="L25" i="4" s="1"/>
  <c r="L26" i="4" s="1"/>
  <c r="L27" i="4" s="1"/>
  <c r="L40" i="4"/>
  <c r="M14" i="4"/>
  <c r="B22" i="4"/>
  <c r="B33" i="4"/>
  <c r="M40" i="4"/>
  <c r="L19" i="3"/>
  <c r="L38" i="3"/>
  <c r="B12" i="3"/>
  <c r="B20" i="3"/>
  <c r="B39" i="3"/>
  <c r="B19" i="2"/>
  <c r="B20" i="2" s="1"/>
  <c r="I18" i="2"/>
  <c r="I27" i="2"/>
  <c r="K17" i="2"/>
  <c r="K18" i="2" s="1"/>
  <c r="K19" i="2" s="1"/>
  <c r="K20" i="2" s="1"/>
  <c r="K21" i="2" s="1"/>
  <c r="K22" i="2" s="1"/>
  <c r="K23" i="2" s="1"/>
  <c r="K36" i="2"/>
  <c r="K37" i="2" s="1"/>
  <c r="K38" i="2" s="1"/>
  <c r="K39" i="2" s="1"/>
  <c r="K40" i="2" s="1"/>
  <c r="K41" i="2" s="1"/>
  <c r="K42" i="2" s="1"/>
  <c r="I9" i="2"/>
  <c r="B11" i="2"/>
  <c r="B39" i="2"/>
  <c r="I19" i="2"/>
  <c r="I28" i="2"/>
  <c r="B30" i="2"/>
  <c r="J34" i="1"/>
  <c r="J35" i="1" s="1"/>
  <c r="J36" i="1" s="1"/>
  <c r="J37" i="1" s="1"/>
  <c r="J38" i="1" s="1"/>
  <c r="J39" i="1" s="1"/>
  <c r="J40" i="1" s="1"/>
  <c r="B27" i="1"/>
  <c r="B35" i="1"/>
  <c r="B8" i="1"/>
  <c r="B9" i="1" s="1"/>
  <c r="B10" i="1" s="1"/>
  <c r="J8" i="1"/>
  <c r="J9" i="1" s="1"/>
  <c r="J10" i="1" s="1"/>
  <c r="J11" i="1" s="1"/>
  <c r="J12" i="1" s="1"/>
  <c r="J13" i="1" s="1"/>
  <c r="J14" i="1" s="1"/>
  <c r="B17" i="1"/>
  <c r="M41" i="4" l="1"/>
  <c r="B34" i="4"/>
  <c r="B23" i="4"/>
  <c r="M15" i="4"/>
  <c r="L41" i="4"/>
  <c r="L39" i="3"/>
  <c r="L20" i="3"/>
  <c r="B21" i="3"/>
  <c r="B13" i="3"/>
  <c r="B40" i="3"/>
  <c r="I17" i="2"/>
  <c r="I38" i="2"/>
  <c r="I10" i="2"/>
  <c r="I36" i="2"/>
  <c r="I37" i="2"/>
  <c r="I29" i="2"/>
  <c r="B40" i="2"/>
  <c r="B31" i="2"/>
  <c r="B21" i="2"/>
  <c r="I20" i="2"/>
  <c r="B12" i="2"/>
  <c r="I11" i="2"/>
  <c r="B36" i="1"/>
  <c r="B28" i="1"/>
  <c r="B11" i="1"/>
  <c r="B18" i="1"/>
  <c r="J15" i="1"/>
  <c r="B19" i="1"/>
  <c r="M16" i="4" l="1"/>
  <c r="B24" i="4"/>
  <c r="B35" i="4"/>
  <c r="M42" i="4"/>
  <c r="L42" i="4"/>
  <c r="L40" i="3"/>
  <c r="L21" i="3"/>
  <c r="B41" i="3"/>
  <c r="B14" i="3"/>
  <c r="B22" i="3"/>
  <c r="I30" i="2"/>
  <c r="I39" i="2"/>
  <c r="B13" i="2"/>
  <c r="I31" i="2"/>
  <c r="B32" i="2"/>
  <c r="B22" i="2"/>
  <c r="I40" i="2"/>
  <c r="B41" i="2"/>
  <c r="B29" i="1"/>
  <c r="B37" i="1"/>
  <c r="B12" i="1"/>
  <c r="J16" i="1"/>
  <c r="B20" i="1"/>
  <c r="M43" i="4" l="1"/>
  <c r="B36" i="4"/>
  <c r="B25" i="4"/>
  <c r="M17" i="4"/>
  <c r="L43" i="4"/>
  <c r="L41" i="3"/>
  <c r="L22" i="3"/>
  <c r="B23" i="3"/>
  <c r="B15" i="3"/>
  <c r="B42" i="3"/>
  <c r="I21" i="2"/>
  <c r="I12" i="2"/>
  <c r="B33" i="2"/>
  <c r="B42" i="2"/>
  <c r="B23" i="2"/>
  <c r="B14" i="2"/>
  <c r="B38" i="1"/>
  <c r="B30" i="1"/>
  <c r="B13" i="1"/>
  <c r="J17" i="1"/>
  <c r="B21" i="1"/>
  <c r="M18" i="4" l="1"/>
  <c r="B26" i="4"/>
  <c r="B37" i="4"/>
  <c r="M44" i="4"/>
  <c r="L44" i="4"/>
  <c r="L42" i="3"/>
  <c r="L23" i="3"/>
  <c r="B43" i="3"/>
  <c r="B24" i="3"/>
  <c r="B16" i="3"/>
  <c r="I13" i="2"/>
  <c r="I22" i="2"/>
  <c r="I41" i="2"/>
  <c r="I32" i="2"/>
  <c r="B15" i="2"/>
  <c r="I42" i="2"/>
  <c r="I23" i="2"/>
  <c r="B34" i="2"/>
  <c r="B31" i="1"/>
  <c r="B39" i="1"/>
  <c r="J18" i="1"/>
  <c r="L45" i="4" l="1"/>
  <c r="M45" i="4"/>
  <c r="B38" i="4"/>
  <c r="B27" i="4"/>
  <c r="M19" i="4"/>
  <c r="L43" i="3"/>
  <c r="L24" i="3"/>
  <c r="B25" i="3"/>
  <c r="B44" i="3"/>
  <c r="B17" i="3"/>
  <c r="I33" i="2"/>
  <c r="I14" i="2"/>
  <c r="I15" i="2"/>
  <c r="B40" i="1"/>
  <c r="B32" i="1"/>
  <c r="J19" i="1"/>
  <c r="M20" i="4" l="1"/>
  <c r="M46" i="4"/>
  <c r="L46" i="4"/>
  <c r="L44" i="3"/>
  <c r="L25" i="3"/>
  <c r="I34" i="2"/>
  <c r="J20" i="1"/>
  <c r="M21" i="4" l="1"/>
  <c r="J21" i="1"/>
  <c r="M22" i="4" l="1"/>
  <c r="M23" i="4" l="1"/>
  <c r="M24" i="4" l="1"/>
  <c r="M25" i="4" l="1"/>
  <c r="M26" i="4" l="1"/>
  <c r="M27" i="4" l="1"/>
</calcChain>
</file>

<file path=xl/sharedStrings.xml><?xml version="1.0" encoding="utf-8"?>
<sst xmlns="http://schemas.openxmlformats.org/spreadsheetml/2006/main" count="169" uniqueCount="54">
  <si>
    <t>Scenario</t>
  </si>
  <si>
    <t>Price</t>
  </si>
  <si>
    <t>Assumed Competition</t>
  </si>
  <si>
    <t>Contribution before Marketing</t>
  </si>
  <si>
    <t>Marketing Expense</t>
  </si>
  <si>
    <t>Net Profit</t>
  </si>
  <si>
    <t>Forecast (millions of PPOs)</t>
  </si>
  <si>
    <t>high</t>
  </si>
  <si>
    <t>low</t>
  </si>
  <si>
    <t>Analytics Simulated Store Spreadsheet</t>
  </si>
  <si>
    <t>Personalized Pie Ovens Only</t>
  </si>
  <si>
    <t>Personalized Pie Ovens and Pie Kits</t>
  </si>
  <si>
    <t>Lost Personalized Cake Ovens</t>
  </si>
  <si>
    <t>Number of PCOs lost for every PPO sold</t>
  </si>
  <si>
    <t>Price - Cost for PCOs</t>
  </si>
  <si>
    <t>Lifetime Pie Kits Sold</t>
  </si>
  <si>
    <t>Number of Pie Kits sold for every PPO</t>
  </si>
  <si>
    <t>Contribution for every Pie Kit sold</t>
  </si>
  <si>
    <t>Number of Cake Kits solf for every PKO</t>
  </si>
  <si>
    <t>Contribution for every Cake Kit sold</t>
  </si>
  <si>
    <t>Revenue on Pie Kits</t>
  </si>
  <si>
    <t>Lost Revenue on Cake Kits</t>
  </si>
  <si>
    <t>Lost Revenue on Cake Ovens</t>
  </si>
  <si>
    <t>Personalized Pie Ovens, Pie Kits, and Cannibalization of Personalized Cake Ovens</t>
  </si>
  <si>
    <t>Personalized Pie Ovens, Pie Kits, Cannibalization of Personalized Cake Ovens, Growth, and Marketing Savings</t>
  </si>
  <si>
    <t>Marketing Expense for PPOs</t>
  </si>
  <si>
    <t>Cost of a Pie Overn</t>
  </si>
  <si>
    <t>Savings of Marketing Expense for PCOs</t>
  </si>
  <si>
    <t>Percent of marketing expense saved for PCOs for every dollar spent on PPOs</t>
  </si>
  <si>
    <t>Adjustment for growth in the installed base of PPOs</t>
  </si>
  <si>
    <t>Advertising ($millions)</t>
  </si>
  <si>
    <t>Sampling ($millions)</t>
  </si>
  <si>
    <t>Coupons ($millions)</t>
  </si>
  <si>
    <t>Personalized Pie Ovens and Personalized Pie Kits</t>
  </si>
  <si>
    <t>Growth Adjustment Factor</t>
  </si>
  <si>
    <t>Rate at which PPO market is growing</t>
  </si>
  <si>
    <t>Number of pie kits sold over the lifetime of a PPO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</si>
  <si>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</si>
  <si>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</si>
  <si>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</si>
  <si>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</si>
  <si>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</si>
  <si>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</si>
  <si>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</si>
  <si>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</si>
  <si>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</si>
  <si>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</si>
  <si>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PPOs</t>
  </si>
  <si>
    <t>Installed base</t>
  </si>
  <si>
    <t>Installed base five years or less</t>
  </si>
  <si>
    <t>Pie Kits</t>
  </si>
  <si>
    <t>Growth of PPOs</t>
  </si>
  <si>
    <t>Growth of Pie Kits</t>
  </si>
  <si>
    <t>Ratio of Pie Kits to PPOs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</si>
</sst>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_(* #,##0.00_);_(* \(#,##0.00\);_(* &quot;-&quot;??_);_(@_)"/>
    <numFmt numFmtId="167" formatCode="[$-409]mmmm\ d\,\ yyyy;@"/>
    <numFmt numFmtId="168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167" fontId="3" fillId="0" borderId="0" xfId="0" applyNumberFormat="1" applyFont="1" applyAlignment="1">
      <alignment horizontal="left"/>
    </xf>
    <xf numFmtId="166" fontId="0" fillId="0" borderId="0" xfId="1" applyNumberFormat="1" applyFont="1"/>
    <xf numFmtId="166" fontId="2" fillId="0" borderId="0" xfId="1" applyNumberFormat="1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2" fontId="4" fillId="0" borderId="0" xfId="0" applyNumberFormat="1" applyFont="1"/>
    <xf numFmtId="166" fontId="4" fillId="0" borderId="0" xfId="1" applyNumberFormat="1" applyFont="1"/>
    <xf numFmtId="2" fontId="5" fillId="0" borderId="0" xfId="0" applyNumberFormat="1" applyFont="1"/>
    <xf numFmtId="165" fontId="5" fillId="0" borderId="0" xfId="0" applyNumberFormat="1" applyFont="1"/>
    <xf numFmtId="166" fontId="5" fillId="0" borderId="0" xfId="1" applyNumberFormat="1" applyFont="1"/>
    <xf numFmtId="167" fontId="3" fillId="0" borderId="0" xfId="0" applyNumberFormat="1" applyFont="1" applyAlignment="1">
      <alignment horizontal="left"/>
    </xf>
    <xf numFmtId="165" fontId="0" fillId="2" borderId="1" xfId="0" applyNumberFormat="1" applyFill="1" applyBorder="1"/>
    <xf numFmtId="164" fontId="0" fillId="2" borderId="2" xfId="0" applyNumberFormat="1" applyFill="1" applyBorder="1"/>
    <xf numFmtId="165" fontId="0" fillId="2" borderId="3" xfId="0" applyNumberFormat="1" applyFill="1" applyBorder="1"/>
    <xf numFmtId="165" fontId="0" fillId="3" borderId="0" xfId="0" applyNumberFormat="1" applyFill="1"/>
    <xf numFmtId="164" fontId="0" fillId="3" borderId="0" xfId="0" applyNumberFormat="1" applyFill="1"/>
    <xf numFmtId="165" fontId="0" fillId="3" borderId="0" xfId="0" applyNumberFormat="1" applyFont="1" applyFill="1"/>
    <xf numFmtId="165" fontId="0" fillId="2" borderId="2" xfId="0" applyNumberFormat="1" applyFill="1" applyBorder="1"/>
    <xf numFmtId="2" fontId="5" fillId="4" borderId="0" xfId="0" applyNumberFormat="1" applyFont="1" applyFill="1"/>
    <xf numFmtId="165" fontId="5" fillId="4" borderId="0" xfId="0" applyNumberFormat="1" applyFont="1" applyFill="1"/>
    <xf numFmtId="2" fontId="4" fillId="4" borderId="0" xfId="0" applyNumberFormat="1" applyFont="1" applyFill="1"/>
    <xf numFmtId="165" fontId="4" fillId="4" borderId="0" xfId="0" applyNumberFormat="1" applyFont="1" applyFill="1"/>
    <xf numFmtId="166" fontId="0" fillId="2" borderId="1" xfId="1" applyNumberFormat="1" applyFont="1" applyFill="1" applyBorder="1"/>
    <xf numFmtId="166" fontId="0" fillId="3" borderId="0" xfId="1" applyNumberFormat="1" applyFont="1" applyFill="1"/>
    <xf numFmtId="2" fontId="0" fillId="4" borderId="0" xfId="0" applyNumberFormat="1" applyFill="1"/>
    <xf numFmtId="2" fontId="6" fillId="4" borderId="0" xfId="0" applyNumberFormat="1" applyFont="1" applyFill="1"/>
    <xf numFmtId="165" fontId="0" fillId="4" borderId="0" xfId="0" applyNumberFormat="1" applyFill="1"/>
    <xf numFmtId="0" fontId="7" fillId="0" borderId="0" xfId="0" applyFont="1"/>
    <xf numFmtId="9" fontId="0" fillId="4" borderId="0" xfId="0" applyNumberFormat="1" applyFill="1"/>
    <xf numFmtId="0" fontId="0" fillId="4" borderId="0" xfId="0" applyFill="1"/>
    <xf numFmtId="0" fontId="2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0" xfId="0" applyFont="1"/>
    <xf numFmtId="168" fontId="0" fillId="0" borderId="0" xfId="0" applyNumberFormat="1" applyAlignment="1">
      <alignment horizontal="right"/>
    </xf>
    <xf numFmtId="167" fontId="3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'[1]Growth Factor'!$A$9</c:f>
              <c:strCache>
                <c:ptCount val="1"/>
                <c:pt idx="0">
                  <c:v>PPOs</c:v>
                </c:pt>
              </c:strCache>
            </c:strRef>
          </c:tx>
          <c:marker>
            <c:symbol val="none"/>
          </c:marker>
          <c:cat>
            <c:strRef>
              <c:f>'[1]Growth Factor'!$B$8:$K$8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'[1]Growth Factor'!$B$9:$K$9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400</c:v>
                </c:pt>
                <c:pt idx="3">
                  <c:v>800</c:v>
                </c:pt>
                <c:pt idx="4">
                  <c:v>1600</c:v>
                </c:pt>
                <c:pt idx="5">
                  <c:v>3200</c:v>
                </c:pt>
                <c:pt idx="6">
                  <c:v>6400</c:v>
                </c:pt>
                <c:pt idx="7">
                  <c:v>12800</c:v>
                </c:pt>
                <c:pt idx="8">
                  <c:v>25600</c:v>
                </c:pt>
                <c:pt idx="9">
                  <c:v>51200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'[1]Growth Factor'!$A$12</c:f>
              <c:strCache>
                <c:ptCount val="1"/>
                <c:pt idx="0">
                  <c:v>Pie Kits</c:v>
                </c:pt>
              </c:strCache>
            </c:strRef>
          </c:tx>
          <c:marker>
            <c:symbol val="none"/>
          </c:marker>
          <c:cat>
            <c:strRef>
              <c:f>'[1]Growth Factor'!$B$8:$K$8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'[1]Growth Factor'!$B$12:$K$12</c:f>
              <c:numCache>
                <c:formatCode>General</c:formatCode>
                <c:ptCount val="10"/>
                <c:pt idx="0">
                  <c:v>160</c:v>
                </c:pt>
                <c:pt idx="1">
                  <c:v>480</c:v>
                </c:pt>
                <c:pt idx="2">
                  <c:v>1120</c:v>
                </c:pt>
                <c:pt idx="3">
                  <c:v>2400</c:v>
                </c:pt>
                <c:pt idx="4">
                  <c:v>4960</c:v>
                </c:pt>
                <c:pt idx="5">
                  <c:v>9920</c:v>
                </c:pt>
                <c:pt idx="6">
                  <c:v>19840</c:v>
                </c:pt>
                <c:pt idx="7">
                  <c:v>39680</c:v>
                </c:pt>
                <c:pt idx="8">
                  <c:v>79360</c:v>
                </c:pt>
                <c:pt idx="9">
                  <c:v>158720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39072"/>
        <c:axId val="173140608"/>
      </c:lineChart>
      <c:catAx>
        <c:axId val="173139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73140608"/>
        <c:crosses val="autoZero"/>
        <c:auto val="1"/>
        <c:lblAlgn val="ctr"/>
        <c:lblOffset val="100"/>
        <c:noMultiLvlLbl val="0"/>
      </c:catAx>
      <c:valAx>
        <c:axId val="173140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139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'[1]Growth Factor'!$A$17</c:f>
              <c:strCache>
                <c:ptCount val="1"/>
                <c:pt idx="0">
                  <c:v>Ratio of Pie Kits to PPOs</c:v>
                </c:pt>
              </c:strCache>
            </c:strRef>
          </c:tx>
          <c:marker>
            <c:symbol val="none"/>
          </c:marker>
          <c:cat>
            <c:strRef>
              <c:f>'[1]Growth Factor'!$B$8:$K$8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'[1]Growth Factor'!$B$17:$K$17</c:f>
              <c:numCache>
                <c:formatCode>General</c:formatCode>
                <c:ptCount val="10"/>
                <c:pt idx="0">
                  <c:v>1.6</c:v>
                </c:pt>
                <c:pt idx="1">
                  <c:v>2.4</c:v>
                </c:pt>
                <c:pt idx="2">
                  <c:v>2.8</c:v>
                </c:pt>
                <c:pt idx="3">
                  <c:v>3</c:v>
                </c:pt>
                <c:pt idx="4">
                  <c:v>3.1</c:v>
                </c:pt>
                <c:pt idx="5">
                  <c:v>3.1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18752"/>
        <c:axId val="173445120"/>
      </c:lineChart>
      <c:catAx>
        <c:axId val="173418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73445120"/>
        <c:crosses val="autoZero"/>
        <c:auto val="1"/>
        <c:lblAlgn val="ctr"/>
        <c:lblOffset val="100"/>
        <c:noMultiLvlLbl val="0"/>
      </c:catAx>
      <c:valAx>
        <c:axId val="17344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418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1133474</xdr:colOff>
      <xdr:row>19</xdr:row>
      <xdr:rowOff>71437</xdr:rowOff>
    </xdr:from>
    <xdr:to>
      <xdr:col>6</xdr:col>
      <xdr:colOff>285749</xdr:colOff>
      <xdr:row>33</xdr:row>
      <xdr:rowOff>147637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19</xdr:row>
      <xdr:rowOff>52387</xdr:rowOff>
    </xdr:from>
    <xdr:to>
      <xdr:col>14</xdr:col>
      <xdr:colOff>428625</xdr:colOff>
      <xdr:row>33</xdr:row>
      <xdr:rowOff>128587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810%20Analytics%20Simulated%20Store%20Instructor%20Sept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ized Pie Ovens"/>
      <sheetName val="PPOs &amp; Kits"/>
      <sheetName val="PPOs, Kits,&amp; Cannibalization"/>
      <sheetName val="PPOs, Kits, Can, Growth, &amp; Save"/>
      <sheetName val="Growth Factor"/>
    </sheetNames>
    <sheetDataSet>
      <sheetData sheetId="0"/>
      <sheetData sheetId="1"/>
      <sheetData sheetId="2"/>
      <sheetData sheetId="3"/>
      <sheetData sheetId="4">
        <row r="8">
          <cell r="B8" t="str">
            <v>Year 1</v>
          </cell>
          <cell r="C8" t="str">
            <v>Year 2</v>
          </cell>
          <cell r="D8" t="str">
            <v>Year 3</v>
          </cell>
          <cell r="E8" t="str">
            <v>Year 4</v>
          </cell>
          <cell r="F8" t="str">
            <v>Year 5</v>
          </cell>
          <cell r="G8" t="str">
            <v>Year 6</v>
          </cell>
          <cell r="H8" t="str">
            <v>Year 7</v>
          </cell>
          <cell r="I8" t="str">
            <v>Year 8</v>
          </cell>
          <cell r="J8" t="str">
            <v>Year 9</v>
          </cell>
          <cell r="K8" t="str">
            <v>Year 10</v>
          </cell>
        </row>
        <row r="9">
          <cell r="A9" t="str">
            <v>PPOs</v>
          </cell>
          <cell r="B9">
            <v>100</v>
          </cell>
          <cell r="C9">
            <v>200</v>
          </cell>
          <cell r="D9">
            <v>400</v>
          </cell>
          <cell r="E9">
            <v>800</v>
          </cell>
          <cell r="F9">
            <v>1600</v>
          </cell>
          <cell r="G9">
            <v>3200</v>
          </cell>
          <cell r="H9">
            <v>6400</v>
          </cell>
          <cell r="I9">
            <v>12800</v>
          </cell>
          <cell r="J9">
            <v>25600</v>
          </cell>
          <cell r="K9">
            <v>51200</v>
          </cell>
        </row>
        <row r="12">
          <cell r="A12" t="str">
            <v>Pie Kits</v>
          </cell>
          <cell r="B12">
            <v>160</v>
          </cell>
          <cell r="C12">
            <v>480</v>
          </cell>
          <cell r="D12">
            <v>1120</v>
          </cell>
          <cell r="E12">
            <v>2400</v>
          </cell>
          <cell r="F12">
            <v>4960</v>
          </cell>
          <cell r="G12">
            <v>9920</v>
          </cell>
          <cell r="H12">
            <v>19840</v>
          </cell>
          <cell r="I12">
            <v>39680</v>
          </cell>
          <cell r="J12">
            <v>79360</v>
          </cell>
          <cell r="K12">
            <v>158720</v>
          </cell>
        </row>
        <row r="17">
          <cell r="A17" t="str">
            <v>Ratio of Pie Kits to PPOs</v>
          </cell>
          <cell r="B17">
            <v>1.6</v>
          </cell>
          <cell r="C17">
            <v>2.4</v>
          </cell>
          <cell r="D17">
            <v>2.8</v>
          </cell>
          <cell r="E17">
            <v>3</v>
          </cell>
          <cell r="F17">
            <v>3.1</v>
          </cell>
          <cell r="G17">
            <v>3.1</v>
          </cell>
          <cell r="H17">
            <v>3.1</v>
          </cell>
          <cell r="I17">
            <v>3.1</v>
          </cell>
          <cell r="J17">
            <v>3.1</v>
          </cell>
          <cell r="K17">
            <v>3.1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workbookViewId="0"/>
  </sheetViews>
  <sheetFormatPr defaultRowHeight="15" x14ac:dyDescent="0.25"/>
  <cols>
    <col min="1" max="2" width="10.7109375" customWidth="1"/>
    <col min="3" max="3" width="12" customWidth="1"/>
    <col min="4" max="5" width="10.7109375" customWidth="1"/>
    <col min="6" max="6" width="12.7109375" style="4" customWidth="1"/>
    <col min="7" max="7" width="4.5703125" customWidth="1"/>
    <col min="8" max="8" width="12.7109375" customWidth="1"/>
    <col min="9" max="9" width="5.42578125" customWidth="1"/>
    <col min="10" max="13" width="12.7109375" customWidth="1"/>
  </cols>
  <sheetData>
    <row r="1" spans="1:13" ht="18.75" x14ac:dyDescent="0.3">
      <c r="A1" s="7" t="s">
        <v>9</v>
      </c>
      <c r="B1" s="7"/>
      <c r="C1" s="7"/>
    </row>
    <row r="2" spans="1:13" ht="18.75" x14ac:dyDescent="0.3">
      <c r="A2" s="7" t="s">
        <v>10</v>
      </c>
      <c r="B2" s="7"/>
      <c r="C2" s="7"/>
    </row>
    <row r="3" spans="1:13" ht="18.75" x14ac:dyDescent="0.3">
      <c r="A3" s="49">
        <v>42266</v>
      </c>
      <c r="B3" s="49"/>
      <c r="C3" s="49"/>
    </row>
    <row r="4" spans="1:13" x14ac:dyDescent="0.25">
      <c r="C4" s="2"/>
      <c r="D4" s="2"/>
      <c r="E4" s="2"/>
      <c r="F4" s="2"/>
    </row>
    <row r="5" spans="1:13" ht="45.75" thickBot="1" x14ac:dyDescent="0.3">
      <c r="A5" s="5" t="s">
        <v>0</v>
      </c>
      <c r="B5" s="5" t="s">
        <v>1</v>
      </c>
      <c r="C5" s="5" t="s">
        <v>30</v>
      </c>
      <c r="D5" s="5" t="s">
        <v>31</v>
      </c>
      <c r="E5" s="5" t="s">
        <v>32</v>
      </c>
      <c r="F5" s="5" t="s">
        <v>2</v>
      </c>
      <c r="G5" s="5"/>
      <c r="H5" s="5" t="s">
        <v>6</v>
      </c>
      <c r="I5" s="5"/>
      <c r="J5" s="5" t="s">
        <v>26</v>
      </c>
      <c r="K5" s="5" t="s">
        <v>3</v>
      </c>
      <c r="L5" s="5" t="s">
        <v>4</v>
      </c>
      <c r="M5" s="5" t="s">
        <v>5</v>
      </c>
    </row>
    <row r="6" spans="1:13" ht="16.5" thickTop="1" thickBot="1" x14ac:dyDescent="0.3">
      <c r="A6" s="6">
        <v>1</v>
      </c>
      <c r="B6" s="1">
        <v>22</v>
      </c>
      <c r="C6" s="1">
        <v>10</v>
      </c>
      <c r="D6" s="1">
        <v>5</v>
      </c>
      <c r="E6" s="1">
        <v>4</v>
      </c>
      <c r="F6" s="4" t="s">
        <v>8</v>
      </c>
      <c r="H6" s="2">
        <v>2.6390932615613409</v>
      </c>
      <c r="J6" s="1">
        <v>12</v>
      </c>
      <c r="K6" s="21"/>
      <c r="L6" s="22"/>
      <c r="M6" s="23"/>
    </row>
    <row r="7" spans="1:13" ht="15.75" thickTop="1" x14ac:dyDescent="0.25">
      <c r="A7" s="6">
        <v>2</v>
      </c>
      <c r="B7" s="1">
        <f>+B6</f>
        <v>22</v>
      </c>
      <c r="C7" s="1">
        <v>10</v>
      </c>
      <c r="D7" s="1">
        <v>5</v>
      </c>
      <c r="E7" s="1">
        <v>8</v>
      </c>
      <c r="F7" s="4" t="str">
        <f>+F6</f>
        <v>low</v>
      </c>
      <c r="H7" s="2">
        <v>2.8285101228997975</v>
      </c>
      <c r="J7" s="1">
        <f>+J6</f>
        <v>12</v>
      </c>
      <c r="K7" s="24"/>
      <c r="L7" s="25"/>
      <c r="M7" s="24"/>
    </row>
    <row r="8" spans="1:13" x14ac:dyDescent="0.25">
      <c r="A8" s="6">
        <v>3</v>
      </c>
      <c r="B8" s="1">
        <f t="shared" ref="B8:B13" si="0">+B7</f>
        <v>22</v>
      </c>
      <c r="C8" s="1">
        <v>10</v>
      </c>
      <c r="D8" s="1">
        <v>10</v>
      </c>
      <c r="E8" s="1">
        <v>4</v>
      </c>
      <c r="F8" s="4" t="str">
        <f t="shared" ref="F8:F21" si="1">+F7</f>
        <v>low</v>
      </c>
      <c r="H8" s="2">
        <v>3.0315220882392717</v>
      </c>
      <c r="J8" s="1">
        <f t="shared" ref="J8:J21" si="2">+J7</f>
        <v>12</v>
      </c>
      <c r="K8" s="24"/>
      <c r="L8" s="25"/>
      <c r="M8" s="24"/>
    </row>
    <row r="9" spans="1:13" x14ac:dyDescent="0.25">
      <c r="A9" s="6">
        <v>4</v>
      </c>
      <c r="B9" s="1">
        <f t="shared" si="0"/>
        <v>22</v>
      </c>
      <c r="C9" s="1">
        <v>10</v>
      </c>
      <c r="D9" s="1">
        <v>10</v>
      </c>
      <c r="E9" s="1">
        <v>8</v>
      </c>
      <c r="F9" s="4" t="str">
        <f t="shared" si="1"/>
        <v>low</v>
      </c>
      <c r="H9" s="2">
        <v>3.2491049252674582</v>
      </c>
      <c r="J9" s="1">
        <f t="shared" si="2"/>
        <v>12</v>
      </c>
      <c r="K9" s="24"/>
      <c r="L9" s="25"/>
      <c r="M9" s="24"/>
    </row>
    <row r="10" spans="1:13" x14ac:dyDescent="0.25">
      <c r="A10" s="6">
        <v>5</v>
      </c>
      <c r="B10" s="1">
        <f t="shared" si="0"/>
        <v>22</v>
      </c>
      <c r="C10" s="1">
        <v>20</v>
      </c>
      <c r="D10" s="1">
        <v>5</v>
      </c>
      <c r="E10" s="1">
        <v>4</v>
      </c>
      <c r="F10" s="4" t="str">
        <f t="shared" si="1"/>
        <v>low</v>
      </c>
      <c r="H10" s="2">
        <v>3.3636843630096602</v>
      </c>
      <c r="J10" s="1">
        <f t="shared" si="2"/>
        <v>12</v>
      </c>
      <c r="K10" s="24"/>
      <c r="L10" s="25"/>
      <c r="M10" s="24"/>
    </row>
    <row r="11" spans="1:13" x14ac:dyDescent="0.25">
      <c r="A11" s="6">
        <v>6</v>
      </c>
      <c r="B11" s="1">
        <f t="shared" si="0"/>
        <v>22</v>
      </c>
      <c r="C11" s="1">
        <v>20</v>
      </c>
      <c r="D11" s="1">
        <v>5</v>
      </c>
      <c r="E11" s="1">
        <v>8</v>
      </c>
      <c r="F11" s="4" t="str">
        <f t="shared" si="1"/>
        <v>low</v>
      </c>
      <c r="H11" s="2">
        <v>3.6051076366220487</v>
      </c>
      <c r="J11" s="1">
        <f t="shared" si="2"/>
        <v>12</v>
      </c>
      <c r="K11" s="24"/>
      <c r="L11" s="25"/>
      <c r="M11" s="24"/>
    </row>
    <row r="12" spans="1:13" x14ac:dyDescent="0.25">
      <c r="A12" s="6">
        <v>7</v>
      </c>
      <c r="B12" s="1">
        <f t="shared" si="0"/>
        <v>22</v>
      </c>
      <c r="C12" s="1">
        <v>20</v>
      </c>
      <c r="D12" s="1">
        <v>10</v>
      </c>
      <c r="E12" s="1">
        <v>4</v>
      </c>
      <c r="F12" s="4" t="str">
        <f t="shared" si="1"/>
        <v>low</v>
      </c>
      <c r="H12" s="2">
        <v>3.8638586945184459</v>
      </c>
      <c r="J12" s="1">
        <f t="shared" si="2"/>
        <v>12</v>
      </c>
      <c r="K12" s="24"/>
      <c r="L12" s="25"/>
      <c r="M12" s="24"/>
    </row>
    <row r="13" spans="1:13" x14ac:dyDescent="0.25">
      <c r="A13" s="6">
        <v>8</v>
      </c>
      <c r="B13" s="1">
        <f t="shared" si="0"/>
        <v>22</v>
      </c>
      <c r="C13" s="1">
        <v>20</v>
      </c>
      <c r="D13" s="1">
        <v>10</v>
      </c>
      <c r="E13" s="1">
        <v>8</v>
      </c>
      <c r="F13" s="4" t="str">
        <f t="shared" si="1"/>
        <v>low</v>
      </c>
      <c r="H13" s="2">
        <v>4.1411812117749962</v>
      </c>
      <c r="J13" s="1">
        <f t="shared" si="2"/>
        <v>12</v>
      </c>
      <c r="K13" s="24"/>
      <c r="L13" s="25"/>
      <c r="M13" s="24"/>
    </row>
    <row r="14" spans="1:13" x14ac:dyDescent="0.25">
      <c r="A14" s="6">
        <v>9</v>
      </c>
      <c r="B14" s="1">
        <v>24</v>
      </c>
      <c r="C14" s="1">
        <v>10</v>
      </c>
      <c r="D14" s="1">
        <v>5</v>
      </c>
      <c r="E14" s="1">
        <v>4</v>
      </c>
      <c r="F14" s="4" t="str">
        <f t="shared" si="1"/>
        <v>low</v>
      </c>
      <c r="H14" s="2">
        <v>2.5666248709033912</v>
      </c>
      <c r="J14" s="1">
        <f t="shared" si="2"/>
        <v>12</v>
      </c>
      <c r="K14" s="24"/>
      <c r="L14" s="25"/>
      <c r="M14" s="26"/>
    </row>
    <row r="15" spans="1:13" x14ac:dyDescent="0.25">
      <c r="A15" s="6">
        <v>10</v>
      </c>
      <c r="B15" s="1">
        <f>+B14</f>
        <v>24</v>
      </c>
      <c r="C15" s="1">
        <v>10</v>
      </c>
      <c r="D15" s="1">
        <v>5</v>
      </c>
      <c r="E15" s="1">
        <v>8</v>
      </c>
      <c r="F15" s="4" t="str">
        <f t="shared" si="1"/>
        <v>low</v>
      </c>
      <c r="H15" s="2">
        <v>2.7508404249198941</v>
      </c>
      <c r="J15" s="1">
        <f t="shared" si="2"/>
        <v>12</v>
      </c>
      <c r="K15" s="24"/>
      <c r="L15" s="25"/>
      <c r="M15" s="24"/>
    </row>
    <row r="16" spans="1:13" x14ac:dyDescent="0.25">
      <c r="A16" s="6">
        <v>11</v>
      </c>
      <c r="B16" s="1">
        <f t="shared" ref="B16:B21" si="3">+B15</f>
        <v>24</v>
      </c>
      <c r="C16" s="1">
        <v>10</v>
      </c>
      <c r="D16" s="1">
        <v>10</v>
      </c>
      <c r="E16" s="1">
        <v>4</v>
      </c>
      <c r="F16" s="4" t="str">
        <f t="shared" si="1"/>
        <v>low</v>
      </c>
      <c r="H16" s="2">
        <v>2.948277767101203</v>
      </c>
      <c r="J16" s="1">
        <f t="shared" si="2"/>
        <v>12</v>
      </c>
      <c r="K16" s="24"/>
      <c r="L16" s="25"/>
      <c r="M16" s="24"/>
    </row>
    <row r="17" spans="1:13" x14ac:dyDescent="0.25">
      <c r="A17" s="6">
        <v>12</v>
      </c>
      <c r="B17" s="1">
        <f t="shared" si="3"/>
        <v>24</v>
      </c>
      <c r="C17" s="1">
        <v>10</v>
      </c>
      <c r="D17" s="1">
        <v>10</v>
      </c>
      <c r="E17" s="1">
        <v>8</v>
      </c>
      <c r="F17" s="4" t="str">
        <f t="shared" si="1"/>
        <v>low</v>
      </c>
      <c r="H17" s="2">
        <v>3.159885870964827</v>
      </c>
      <c r="J17" s="1">
        <f t="shared" si="2"/>
        <v>12</v>
      </c>
      <c r="K17" s="24"/>
      <c r="L17" s="25"/>
      <c r="M17" s="24"/>
    </row>
    <row r="18" spans="1:13" x14ac:dyDescent="0.25">
      <c r="A18" s="6">
        <v>13</v>
      </c>
      <c r="B18" s="1">
        <f t="shared" si="3"/>
        <v>24</v>
      </c>
      <c r="C18" s="1">
        <v>20</v>
      </c>
      <c r="D18" s="1">
        <v>5</v>
      </c>
      <c r="E18" s="1">
        <v>4</v>
      </c>
      <c r="F18" s="4" t="str">
        <f t="shared" si="1"/>
        <v>low</v>
      </c>
      <c r="H18" s="2">
        <v>3.2713190055518462</v>
      </c>
      <c r="J18" s="1">
        <f t="shared" si="2"/>
        <v>12</v>
      </c>
      <c r="K18" s="24"/>
      <c r="L18" s="25"/>
      <c r="M18" s="24"/>
    </row>
    <row r="19" spans="1:13" x14ac:dyDescent="0.25">
      <c r="A19" s="6">
        <v>14</v>
      </c>
      <c r="B19" s="1">
        <f t="shared" si="3"/>
        <v>24</v>
      </c>
      <c r="C19" s="1">
        <v>20</v>
      </c>
      <c r="D19" s="1">
        <v>5</v>
      </c>
      <c r="E19" s="1">
        <v>8</v>
      </c>
      <c r="F19" s="4" t="str">
        <f t="shared" si="1"/>
        <v>low</v>
      </c>
      <c r="H19" s="2">
        <v>3.5061128976410854</v>
      </c>
      <c r="J19" s="1">
        <f t="shared" si="2"/>
        <v>12</v>
      </c>
      <c r="K19" s="24"/>
      <c r="L19" s="25"/>
      <c r="M19" s="24"/>
    </row>
    <row r="20" spans="1:13" x14ac:dyDescent="0.25">
      <c r="A20" s="6">
        <v>15</v>
      </c>
      <c r="B20" s="1">
        <f t="shared" si="3"/>
        <v>24</v>
      </c>
      <c r="C20" s="1">
        <v>20</v>
      </c>
      <c r="D20" s="1">
        <v>10</v>
      </c>
      <c r="E20" s="1">
        <v>4</v>
      </c>
      <c r="F20" s="4" t="str">
        <f t="shared" si="1"/>
        <v>low</v>
      </c>
      <c r="H20" s="2">
        <v>3.7577587603479419</v>
      </c>
      <c r="J20" s="1">
        <f t="shared" si="2"/>
        <v>12</v>
      </c>
      <c r="K20" s="24"/>
      <c r="L20" s="25"/>
      <c r="M20" s="24"/>
    </row>
    <row r="21" spans="1:13" x14ac:dyDescent="0.25">
      <c r="A21" s="6">
        <v>16</v>
      </c>
      <c r="B21" s="1">
        <f t="shared" si="3"/>
        <v>24</v>
      </c>
      <c r="C21" s="1">
        <v>20</v>
      </c>
      <c r="D21" s="1">
        <v>10</v>
      </c>
      <c r="E21" s="1">
        <v>8</v>
      </c>
      <c r="F21" s="4" t="str">
        <f t="shared" si="1"/>
        <v>low</v>
      </c>
      <c r="H21" s="2">
        <v>4.0274661179542024</v>
      </c>
      <c r="J21" s="1">
        <f t="shared" si="2"/>
        <v>12</v>
      </c>
      <c r="K21" s="24"/>
      <c r="L21" s="25"/>
      <c r="M21" s="24"/>
    </row>
    <row r="22" spans="1:13" x14ac:dyDescent="0.25">
      <c r="A22" s="6"/>
    </row>
    <row r="23" spans="1:13" x14ac:dyDescent="0.25">
      <c r="A23" s="6"/>
    </row>
    <row r="24" spans="1:13" ht="45" x14ac:dyDescent="0.25">
      <c r="A24" s="5" t="s">
        <v>0</v>
      </c>
      <c r="B24" s="5" t="s">
        <v>1</v>
      </c>
      <c r="C24" s="5" t="s">
        <v>30</v>
      </c>
      <c r="D24" s="5" t="s">
        <v>31</v>
      </c>
      <c r="E24" s="5" t="s">
        <v>32</v>
      </c>
      <c r="F24" s="5" t="s">
        <v>2</v>
      </c>
      <c r="G24" s="5"/>
      <c r="H24" s="5" t="s">
        <v>6</v>
      </c>
      <c r="I24" s="5"/>
      <c r="J24" s="5" t="s">
        <v>26</v>
      </c>
      <c r="K24" s="5" t="s">
        <v>3</v>
      </c>
      <c r="L24" s="5" t="s">
        <v>4</v>
      </c>
      <c r="M24" s="5" t="s">
        <v>5</v>
      </c>
    </row>
    <row r="25" spans="1:13" x14ac:dyDescent="0.25">
      <c r="A25" s="6">
        <v>17</v>
      </c>
      <c r="B25" s="1">
        <v>22</v>
      </c>
      <c r="C25" s="1">
        <v>10</v>
      </c>
      <c r="D25" s="1">
        <v>5</v>
      </c>
      <c r="E25" s="1">
        <v>4</v>
      </c>
      <c r="F25" s="4" t="s">
        <v>7</v>
      </c>
      <c r="H25" s="2">
        <v>2.1482930691554252</v>
      </c>
      <c r="J25" s="1">
        <v>12</v>
      </c>
      <c r="K25" s="24"/>
      <c r="L25" s="25"/>
      <c r="M25" s="24"/>
    </row>
    <row r="26" spans="1:13" x14ac:dyDescent="0.25">
      <c r="A26" s="6">
        <v>18</v>
      </c>
      <c r="B26" s="1">
        <f>+B25</f>
        <v>22</v>
      </c>
      <c r="C26" s="1">
        <v>10</v>
      </c>
      <c r="D26" s="1">
        <v>5</v>
      </c>
      <c r="E26" s="1">
        <v>8</v>
      </c>
      <c r="F26" s="4" t="str">
        <f>+F25</f>
        <v>high</v>
      </c>
      <c r="H26" s="2">
        <v>2.5547654029506641</v>
      </c>
      <c r="J26" s="1">
        <f>+J25</f>
        <v>12</v>
      </c>
      <c r="K26" s="24"/>
      <c r="L26" s="25"/>
      <c r="M26" s="24"/>
    </row>
    <row r="27" spans="1:13" x14ac:dyDescent="0.25">
      <c r="A27" s="6">
        <v>19</v>
      </c>
      <c r="B27" s="1">
        <f t="shared" ref="B27:B32" si="4">+B26</f>
        <v>22</v>
      </c>
      <c r="C27" s="1">
        <v>10</v>
      </c>
      <c r="D27" s="1">
        <v>10</v>
      </c>
      <c r="E27" s="1">
        <v>4</v>
      </c>
      <c r="F27" s="4" t="str">
        <f t="shared" ref="F27:F40" si="5">+F26</f>
        <v>high</v>
      </c>
      <c r="H27" s="2">
        <v>2.4677407145903683</v>
      </c>
      <c r="J27" s="1">
        <f t="shared" ref="J27:J40" si="6">+J26</f>
        <v>12</v>
      </c>
      <c r="K27" s="24"/>
      <c r="L27" s="25"/>
      <c r="M27" s="24"/>
    </row>
    <row r="28" spans="1:13" x14ac:dyDescent="0.25">
      <c r="A28" s="6">
        <v>20</v>
      </c>
      <c r="B28" s="1">
        <f t="shared" si="4"/>
        <v>22</v>
      </c>
      <c r="C28" s="1">
        <v>10</v>
      </c>
      <c r="D28" s="1">
        <v>10</v>
      </c>
      <c r="E28" s="1">
        <v>8</v>
      </c>
      <c r="F28" s="4" t="str">
        <f t="shared" si="5"/>
        <v>high</v>
      </c>
      <c r="H28" s="2">
        <v>2.9346548157727654</v>
      </c>
      <c r="J28" s="1">
        <f t="shared" si="6"/>
        <v>12</v>
      </c>
      <c r="K28" s="24"/>
      <c r="L28" s="25"/>
      <c r="M28" s="24"/>
    </row>
    <row r="29" spans="1:13" x14ac:dyDescent="0.25">
      <c r="A29" s="6">
        <v>21</v>
      </c>
      <c r="B29" s="1">
        <f t="shared" si="4"/>
        <v>22</v>
      </c>
      <c r="C29" s="1">
        <v>20</v>
      </c>
      <c r="D29" s="1">
        <v>5</v>
      </c>
      <c r="E29" s="1">
        <v>4</v>
      </c>
      <c r="F29" s="4" t="str">
        <f t="shared" si="5"/>
        <v>high</v>
      </c>
      <c r="H29" s="2">
        <v>2.6448590103183052</v>
      </c>
      <c r="J29" s="1">
        <f t="shared" si="6"/>
        <v>12</v>
      </c>
      <c r="K29" s="24"/>
      <c r="L29" s="25"/>
      <c r="M29" s="24"/>
    </row>
    <row r="30" spans="1:13" x14ac:dyDescent="0.25">
      <c r="A30" s="6">
        <v>22</v>
      </c>
      <c r="B30" s="1">
        <f t="shared" si="4"/>
        <v>22</v>
      </c>
      <c r="C30" s="1">
        <v>20</v>
      </c>
      <c r="D30" s="1">
        <v>5</v>
      </c>
      <c r="E30" s="1">
        <v>8</v>
      </c>
      <c r="F30" s="4" t="str">
        <f t="shared" si="5"/>
        <v>high</v>
      </c>
      <c r="H30" s="2">
        <v>3.1452851532495836</v>
      </c>
      <c r="J30" s="1">
        <f t="shared" si="6"/>
        <v>12</v>
      </c>
      <c r="K30" s="24"/>
      <c r="L30" s="25"/>
      <c r="M30" s="24"/>
    </row>
    <row r="31" spans="1:13" x14ac:dyDescent="0.25">
      <c r="A31" s="6">
        <v>23</v>
      </c>
      <c r="B31" s="1">
        <f t="shared" si="4"/>
        <v>22</v>
      </c>
      <c r="C31" s="1">
        <v>20</v>
      </c>
      <c r="D31" s="1">
        <v>10</v>
      </c>
      <c r="E31" s="1">
        <v>4</v>
      </c>
      <c r="F31" s="4" t="str">
        <f t="shared" si="5"/>
        <v>high</v>
      </c>
      <c r="H31" s="2">
        <v>3.0381451943517233</v>
      </c>
      <c r="J31" s="1">
        <f t="shared" si="6"/>
        <v>12</v>
      </c>
      <c r="K31" s="24"/>
      <c r="L31" s="25"/>
      <c r="M31" s="24"/>
    </row>
    <row r="32" spans="1:13" x14ac:dyDescent="0.25">
      <c r="A32" s="6">
        <v>24</v>
      </c>
      <c r="B32" s="1">
        <f t="shared" si="4"/>
        <v>22</v>
      </c>
      <c r="C32" s="1">
        <v>20</v>
      </c>
      <c r="D32" s="1">
        <v>10</v>
      </c>
      <c r="E32" s="1">
        <v>8</v>
      </c>
      <c r="F32" s="4" t="str">
        <f t="shared" si="5"/>
        <v>high</v>
      </c>
      <c r="H32" s="2">
        <v>3.6129838815343942</v>
      </c>
      <c r="J32" s="1">
        <f t="shared" si="6"/>
        <v>12</v>
      </c>
      <c r="K32" s="24"/>
      <c r="L32" s="25"/>
      <c r="M32" s="24"/>
    </row>
    <row r="33" spans="1:13" x14ac:dyDescent="0.25">
      <c r="A33" s="6">
        <v>25</v>
      </c>
      <c r="B33" s="1">
        <v>24</v>
      </c>
      <c r="C33" s="1">
        <v>10</v>
      </c>
      <c r="D33" s="1">
        <v>5</v>
      </c>
      <c r="E33" s="1">
        <v>4</v>
      </c>
      <c r="F33" s="4" t="str">
        <f t="shared" si="5"/>
        <v>high</v>
      </c>
      <c r="H33" s="2">
        <v>2.0748089034073254</v>
      </c>
      <c r="J33" s="1">
        <f t="shared" si="6"/>
        <v>12</v>
      </c>
      <c r="K33" s="24"/>
      <c r="L33" s="25"/>
      <c r="M33" s="24"/>
    </row>
    <row r="34" spans="1:13" x14ac:dyDescent="0.25">
      <c r="A34" s="6">
        <v>26</v>
      </c>
      <c r="B34" s="1">
        <f>+B33</f>
        <v>24</v>
      </c>
      <c r="C34" s="1">
        <v>10</v>
      </c>
      <c r="D34" s="1">
        <v>5</v>
      </c>
      <c r="E34" s="1">
        <v>8</v>
      </c>
      <c r="F34" s="4" t="str">
        <f t="shared" si="5"/>
        <v>high</v>
      </c>
      <c r="H34" s="2">
        <v>2.4673775102029851</v>
      </c>
      <c r="J34" s="1">
        <f t="shared" si="6"/>
        <v>12</v>
      </c>
      <c r="K34" s="24"/>
      <c r="L34" s="25"/>
      <c r="M34" s="24"/>
    </row>
    <row r="35" spans="1:13" x14ac:dyDescent="0.25">
      <c r="A35" s="6">
        <v>27</v>
      </c>
      <c r="B35" s="1">
        <f t="shared" ref="B35:B40" si="7">+B34</f>
        <v>24</v>
      </c>
      <c r="C35" s="1">
        <v>10</v>
      </c>
      <c r="D35" s="1">
        <v>10</v>
      </c>
      <c r="E35" s="1">
        <v>4</v>
      </c>
      <c r="F35" s="4" t="str">
        <f t="shared" si="5"/>
        <v>high</v>
      </c>
      <c r="H35" s="2">
        <v>2.3833295742771972</v>
      </c>
      <c r="J35" s="1">
        <f t="shared" si="6"/>
        <v>12</v>
      </c>
      <c r="K35" s="24"/>
      <c r="L35" s="25"/>
      <c r="M35" s="24"/>
    </row>
    <row r="36" spans="1:13" x14ac:dyDescent="0.25">
      <c r="A36" s="6">
        <v>28</v>
      </c>
      <c r="B36" s="1">
        <f t="shared" si="7"/>
        <v>24</v>
      </c>
      <c r="C36" s="1">
        <v>10</v>
      </c>
      <c r="D36" s="1">
        <v>10</v>
      </c>
      <c r="E36" s="1">
        <v>8</v>
      </c>
      <c r="F36" s="4" t="str">
        <f t="shared" si="5"/>
        <v>high</v>
      </c>
      <c r="H36" s="2">
        <v>2.834272487126849</v>
      </c>
      <c r="J36" s="1">
        <f t="shared" si="6"/>
        <v>12</v>
      </c>
      <c r="K36" s="24"/>
      <c r="L36" s="25"/>
      <c r="M36" s="24"/>
    </row>
    <row r="37" spans="1:13" x14ac:dyDescent="0.25">
      <c r="A37" s="6">
        <v>29</v>
      </c>
      <c r="B37" s="1">
        <f t="shared" si="7"/>
        <v>24</v>
      </c>
      <c r="C37" s="1">
        <v>20</v>
      </c>
      <c r="D37" s="1">
        <v>5</v>
      </c>
      <c r="E37" s="1">
        <v>4</v>
      </c>
      <c r="F37" s="4" t="str">
        <f t="shared" si="5"/>
        <v>high</v>
      </c>
      <c r="H37" s="2">
        <v>2.5543893901882204</v>
      </c>
      <c r="J37" s="1">
        <f t="shared" si="6"/>
        <v>12</v>
      </c>
      <c r="K37" s="24"/>
      <c r="L37" s="25"/>
      <c r="M37" s="24"/>
    </row>
    <row r="38" spans="1:13" x14ac:dyDescent="0.25">
      <c r="A38" s="6">
        <v>30</v>
      </c>
      <c r="B38" s="1">
        <f t="shared" si="7"/>
        <v>24</v>
      </c>
      <c r="C38" s="1">
        <v>20</v>
      </c>
      <c r="D38" s="1">
        <v>5</v>
      </c>
      <c r="E38" s="1">
        <v>8</v>
      </c>
      <c r="F38" s="4" t="str">
        <f t="shared" si="5"/>
        <v>high</v>
      </c>
      <c r="H38" s="2">
        <v>3.0376980372992937</v>
      </c>
      <c r="J38" s="1">
        <f t="shared" si="6"/>
        <v>12</v>
      </c>
      <c r="K38" s="24"/>
      <c r="L38" s="25"/>
      <c r="M38" s="24"/>
    </row>
    <row r="39" spans="1:13" x14ac:dyDescent="0.25">
      <c r="A39" s="6">
        <v>31</v>
      </c>
      <c r="B39" s="1">
        <f t="shared" si="7"/>
        <v>24</v>
      </c>
      <c r="C39" s="1">
        <v>20</v>
      </c>
      <c r="D39" s="1">
        <v>10</v>
      </c>
      <c r="E39" s="1">
        <v>4</v>
      </c>
      <c r="F39" s="4" t="str">
        <f t="shared" si="5"/>
        <v>high</v>
      </c>
      <c r="H39" s="2">
        <v>2.9342228905310881</v>
      </c>
      <c r="J39" s="1">
        <f t="shared" si="6"/>
        <v>12</v>
      </c>
      <c r="K39" s="24"/>
      <c r="L39" s="25"/>
      <c r="M39" s="24"/>
    </row>
    <row r="40" spans="1:13" x14ac:dyDescent="0.25">
      <c r="A40" s="6">
        <v>32</v>
      </c>
      <c r="B40" s="1">
        <f t="shared" si="7"/>
        <v>24</v>
      </c>
      <c r="C40" s="1">
        <v>20</v>
      </c>
      <c r="D40" s="1">
        <v>10</v>
      </c>
      <c r="E40" s="1">
        <v>8</v>
      </c>
      <c r="F40" s="4" t="str">
        <f t="shared" si="5"/>
        <v>high</v>
      </c>
      <c r="H40" s="2">
        <v>3.4893987384234206</v>
      </c>
      <c r="J40" s="1">
        <f t="shared" si="6"/>
        <v>12</v>
      </c>
      <c r="K40" s="24"/>
      <c r="L40" s="25"/>
      <c r="M40" s="24"/>
    </row>
    <row r="41" spans="1:13" x14ac:dyDescent="0.25">
      <c r="A41" s="6"/>
    </row>
  </sheetData>
  <mergeCells count="1">
    <mergeCell ref="A3:C3"/>
  </mergeCells>
  <pageMargins left="0.7" right="0.7" top="0.75" bottom="0.75" header="0.3" footer="0.3"/>
  <pageSetup scale="77" orientation="landscape" verticalDpi="0" r:id="rId1"/>
  <headerFoot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workbookViewId="0"/>
  </sheetViews>
  <sheetFormatPr defaultRowHeight="15" x14ac:dyDescent="0.25"/>
  <cols>
    <col min="1" max="2" width="10.7109375" customWidth="1"/>
    <col min="3" max="3" width="12.42578125" customWidth="1"/>
    <col min="4" max="5" width="10.7109375" customWidth="1"/>
    <col min="6" max="6" width="12.7109375" customWidth="1"/>
    <col min="7" max="7" width="3.7109375" customWidth="1"/>
    <col min="8" max="9" width="12.7109375" customWidth="1"/>
    <col min="10" max="10" width="5" customWidth="1"/>
    <col min="11" max="15" width="12.7109375" customWidth="1"/>
  </cols>
  <sheetData>
    <row r="1" spans="1:15" ht="18.75" x14ac:dyDescent="0.3">
      <c r="A1" s="7" t="s">
        <v>9</v>
      </c>
      <c r="B1" s="7"/>
      <c r="C1" s="7"/>
      <c r="F1" s="4"/>
    </row>
    <row r="2" spans="1:15" ht="18.75" x14ac:dyDescent="0.3">
      <c r="A2" s="7" t="s">
        <v>11</v>
      </c>
      <c r="B2" s="7"/>
      <c r="C2" s="7"/>
      <c r="F2" s="4"/>
    </row>
    <row r="3" spans="1:15" ht="18.75" x14ac:dyDescent="0.3">
      <c r="A3" s="49">
        <v>42266</v>
      </c>
      <c r="B3" s="49"/>
      <c r="C3" s="49"/>
      <c r="F3" s="4"/>
    </row>
    <row r="4" spans="1:15" ht="18.75" x14ac:dyDescent="0.3">
      <c r="A4" s="8"/>
      <c r="B4" s="8"/>
      <c r="C4" s="8"/>
      <c r="F4" s="4"/>
    </row>
    <row r="5" spans="1:15" x14ac:dyDescent="0.25">
      <c r="A5" s="12" t="s">
        <v>16</v>
      </c>
      <c r="B5" s="12"/>
      <c r="C5" s="17"/>
      <c r="D5" s="17"/>
      <c r="E5" s="12"/>
      <c r="F5" s="28">
        <v>8</v>
      </c>
      <c r="G5" s="12"/>
      <c r="H5" s="12" t="s">
        <v>17</v>
      </c>
      <c r="I5" s="12"/>
      <c r="J5" s="12"/>
      <c r="K5" s="12"/>
      <c r="L5" s="29">
        <v>0.2</v>
      </c>
    </row>
    <row r="6" spans="1:15" x14ac:dyDescent="0.25">
      <c r="C6" s="2"/>
      <c r="D6" s="2"/>
      <c r="E6" s="2"/>
      <c r="F6" s="2"/>
    </row>
    <row r="7" spans="1:15" ht="45.75" thickBot="1" x14ac:dyDescent="0.3">
      <c r="A7" s="5" t="s">
        <v>0</v>
      </c>
      <c r="B7" s="5" t="s">
        <v>1</v>
      </c>
      <c r="C7" s="5" t="s">
        <v>30</v>
      </c>
      <c r="D7" s="5" t="s">
        <v>31</v>
      </c>
      <c r="E7" s="5" t="s">
        <v>32</v>
      </c>
      <c r="F7" s="5" t="s">
        <v>2</v>
      </c>
      <c r="G7" s="5"/>
      <c r="H7" s="5" t="s">
        <v>6</v>
      </c>
      <c r="I7" s="5" t="s">
        <v>15</v>
      </c>
      <c r="J7" s="5"/>
      <c r="K7" s="5" t="s">
        <v>26</v>
      </c>
      <c r="L7" s="5" t="s">
        <v>20</v>
      </c>
      <c r="M7" s="5" t="s">
        <v>3</v>
      </c>
      <c r="N7" s="5" t="s">
        <v>25</v>
      </c>
      <c r="O7" s="5" t="s">
        <v>5</v>
      </c>
    </row>
    <row r="8" spans="1:15" ht="16.5" thickTop="1" thickBot="1" x14ac:dyDescent="0.3">
      <c r="A8" s="6">
        <v>1</v>
      </c>
      <c r="B8" s="1">
        <v>22</v>
      </c>
      <c r="C8" s="1">
        <v>10</v>
      </c>
      <c r="D8" s="1">
        <v>5</v>
      </c>
      <c r="E8" s="1">
        <v>4</v>
      </c>
      <c r="F8" s="4" t="s">
        <v>8</v>
      </c>
      <c r="H8" s="2">
        <v>2.6390932615613409</v>
      </c>
      <c r="I8" s="2">
        <f t="shared" ref="I8:I23" si="0">+H8*F$5</f>
        <v>21.112746092490728</v>
      </c>
      <c r="K8" s="1">
        <v>12</v>
      </c>
      <c r="L8" s="21"/>
      <c r="M8" s="27"/>
      <c r="N8" s="22"/>
      <c r="O8" s="23"/>
    </row>
    <row r="9" spans="1:15" ht="15.75" thickTop="1" x14ac:dyDescent="0.25">
      <c r="A9" s="6">
        <v>2</v>
      </c>
      <c r="B9" s="1">
        <f>+B8</f>
        <v>22</v>
      </c>
      <c r="C9" s="1">
        <v>10</v>
      </c>
      <c r="D9" s="1">
        <v>5</v>
      </c>
      <c r="E9" s="1">
        <v>8</v>
      </c>
      <c r="F9" s="4" t="str">
        <f>+F8</f>
        <v>low</v>
      </c>
      <c r="H9" s="2">
        <v>2.8285101228997975</v>
      </c>
      <c r="I9" s="2">
        <f t="shared" si="0"/>
        <v>22.62808098319838</v>
      </c>
      <c r="K9" s="1">
        <f>+K8</f>
        <v>12</v>
      </c>
      <c r="L9" s="24"/>
      <c r="M9" s="24"/>
      <c r="N9" s="25"/>
      <c r="O9" s="24"/>
    </row>
    <row r="10" spans="1:15" x14ac:dyDescent="0.25">
      <c r="A10" s="6">
        <v>3</v>
      </c>
      <c r="B10" s="1">
        <f t="shared" ref="B10:B15" si="1">+B9</f>
        <v>22</v>
      </c>
      <c r="C10" s="1">
        <v>10</v>
      </c>
      <c r="D10" s="1">
        <v>10</v>
      </c>
      <c r="E10" s="1">
        <v>4</v>
      </c>
      <c r="F10" s="4" t="str">
        <f t="shared" ref="F10:F23" si="2">+F9</f>
        <v>low</v>
      </c>
      <c r="H10" s="2">
        <v>3.0315220882392717</v>
      </c>
      <c r="I10" s="2">
        <f t="shared" si="0"/>
        <v>24.252176705914174</v>
      </c>
      <c r="K10" s="1">
        <f t="shared" ref="K10:K23" si="3">+K9</f>
        <v>12</v>
      </c>
      <c r="L10" s="24"/>
      <c r="M10" s="24"/>
      <c r="N10" s="25"/>
      <c r="O10" s="24"/>
    </row>
    <row r="11" spans="1:15" x14ac:dyDescent="0.25">
      <c r="A11" s="6">
        <v>4</v>
      </c>
      <c r="B11" s="1">
        <f t="shared" si="1"/>
        <v>22</v>
      </c>
      <c r="C11" s="1">
        <v>10</v>
      </c>
      <c r="D11" s="1">
        <v>10</v>
      </c>
      <c r="E11" s="1">
        <v>8</v>
      </c>
      <c r="F11" s="4" t="str">
        <f t="shared" si="2"/>
        <v>low</v>
      </c>
      <c r="H11" s="2">
        <v>3.2491049252674582</v>
      </c>
      <c r="I11" s="2">
        <f t="shared" si="0"/>
        <v>25.992839402139666</v>
      </c>
      <c r="K11" s="1">
        <f t="shared" si="3"/>
        <v>12</v>
      </c>
      <c r="L11" s="24"/>
      <c r="M11" s="24"/>
      <c r="N11" s="25"/>
      <c r="O11" s="24"/>
    </row>
    <row r="12" spans="1:15" x14ac:dyDescent="0.25">
      <c r="A12" s="6">
        <v>5</v>
      </c>
      <c r="B12" s="1">
        <f t="shared" si="1"/>
        <v>22</v>
      </c>
      <c r="C12" s="1">
        <v>20</v>
      </c>
      <c r="D12" s="1">
        <v>5</v>
      </c>
      <c r="E12" s="1">
        <v>4</v>
      </c>
      <c r="F12" s="4" t="str">
        <f t="shared" si="2"/>
        <v>low</v>
      </c>
      <c r="H12" s="2">
        <v>3.3636843630096602</v>
      </c>
      <c r="I12" s="2">
        <f t="shared" si="0"/>
        <v>26.909474904077282</v>
      </c>
      <c r="K12" s="1">
        <f t="shared" si="3"/>
        <v>12</v>
      </c>
      <c r="L12" s="24"/>
      <c r="M12" s="24"/>
      <c r="N12" s="25"/>
      <c r="O12" s="24"/>
    </row>
    <row r="13" spans="1:15" x14ac:dyDescent="0.25">
      <c r="A13" s="6">
        <v>6</v>
      </c>
      <c r="B13" s="1">
        <f t="shared" si="1"/>
        <v>22</v>
      </c>
      <c r="C13" s="1">
        <v>20</v>
      </c>
      <c r="D13" s="1">
        <v>5</v>
      </c>
      <c r="E13" s="1">
        <v>8</v>
      </c>
      <c r="F13" s="4" t="str">
        <f t="shared" si="2"/>
        <v>low</v>
      </c>
      <c r="H13" s="2">
        <v>3.6051076366220487</v>
      </c>
      <c r="I13" s="2">
        <f t="shared" si="0"/>
        <v>28.84086109297639</v>
      </c>
      <c r="K13" s="1">
        <f t="shared" si="3"/>
        <v>12</v>
      </c>
      <c r="L13" s="24"/>
      <c r="M13" s="24"/>
      <c r="N13" s="25"/>
      <c r="O13" s="24"/>
    </row>
    <row r="14" spans="1:15" x14ac:dyDescent="0.25">
      <c r="A14" s="6">
        <v>7</v>
      </c>
      <c r="B14" s="1">
        <f t="shared" si="1"/>
        <v>22</v>
      </c>
      <c r="C14" s="1">
        <v>20</v>
      </c>
      <c r="D14" s="1">
        <v>10</v>
      </c>
      <c r="E14" s="1">
        <v>4</v>
      </c>
      <c r="F14" s="4" t="str">
        <f t="shared" si="2"/>
        <v>low</v>
      </c>
      <c r="H14" s="2">
        <v>3.8638586945184459</v>
      </c>
      <c r="I14" s="2">
        <f t="shared" si="0"/>
        <v>30.910869556147567</v>
      </c>
      <c r="K14" s="1">
        <f t="shared" si="3"/>
        <v>12</v>
      </c>
      <c r="L14" s="24"/>
      <c r="M14" s="24"/>
      <c r="N14" s="25"/>
      <c r="O14" s="24"/>
    </row>
    <row r="15" spans="1:15" x14ac:dyDescent="0.25">
      <c r="A15" s="6">
        <v>8</v>
      </c>
      <c r="B15" s="1">
        <f t="shared" si="1"/>
        <v>22</v>
      </c>
      <c r="C15" s="1">
        <v>20</v>
      </c>
      <c r="D15" s="1">
        <v>10</v>
      </c>
      <c r="E15" s="1">
        <v>8</v>
      </c>
      <c r="F15" s="4" t="str">
        <f t="shared" si="2"/>
        <v>low</v>
      </c>
      <c r="H15" s="2">
        <v>4.1411812117749962</v>
      </c>
      <c r="I15" s="2">
        <f t="shared" si="0"/>
        <v>33.12944969419997</v>
      </c>
      <c r="K15" s="1">
        <f t="shared" si="3"/>
        <v>12</v>
      </c>
      <c r="L15" s="24"/>
      <c r="M15" s="24"/>
      <c r="N15" s="25"/>
      <c r="O15" s="24"/>
    </row>
    <row r="16" spans="1:15" x14ac:dyDescent="0.25">
      <c r="A16" s="6">
        <v>9</v>
      </c>
      <c r="B16" s="1">
        <v>24</v>
      </c>
      <c r="C16" s="1">
        <v>10</v>
      </c>
      <c r="D16" s="1">
        <v>5</v>
      </c>
      <c r="E16" s="1">
        <v>4</v>
      </c>
      <c r="F16" s="4" t="str">
        <f t="shared" si="2"/>
        <v>low</v>
      </c>
      <c r="H16" s="2">
        <v>2.5666248709033912</v>
      </c>
      <c r="I16" s="2">
        <f t="shared" si="0"/>
        <v>20.53299896722713</v>
      </c>
      <c r="K16" s="1">
        <f t="shared" si="3"/>
        <v>12</v>
      </c>
      <c r="L16" s="24"/>
      <c r="M16" s="24"/>
      <c r="N16" s="25"/>
      <c r="O16" s="26"/>
    </row>
    <row r="17" spans="1:15" x14ac:dyDescent="0.25">
      <c r="A17" s="6">
        <v>10</v>
      </c>
      <c r="B17" s="1">
        <f>+B16</f>
        <v>24</v>
      </c>
      <c r="C17" s="1">
        <v>10</v>
      </c>
      <c r="D17" s="1">
        <v>5</v>
      </c>
      <c r="E17" s="1">
        <v>8</v>
      </c>
      <c r="F17" s="4" t="str">
        <f t="shared" si="2"/>
        <v>low</v>
      </c>
      <c r="H17" s="2">
        <v>2.7508404249198941</v>
      </c>
      <c r="I17" s="2">
        <f t="shared" si="0"/>
        <v>22.006723399359153</v>
      </c>
      <c r="K17" s="1">
        <f t="shared" si="3"/>
        <v>12</v>
      </c>
      <c r="L17" s="24"/>
      <c r="M17" s="24"/>
      <c r="N17" s="25"/>
      <c r="O17" s="24"/>
    </row>
    <row r="18" spans="1:15" x14ac:dyDescent="0.25">
      <c r="A18" s="6">
        <v>11</v>
      </c>
      <c r="B18" s="1">
        <f t="shared" ref="B18:B23" si="4">+B17</f>
        <v>24</v>
      </c>
      <c r="C18" s="1">
        <v>10</v>
      </c>
      <c r="D18" s="1">
        <v>10</v>
      </c>
      <c r="E18" s="1">
        <v>4</v>
      </c>
      <c r="F18" s="4" t="str">
        <f t="shared" si="2"/>
        <v>low</v>
      </c>
      <c r="H18" s="2">
        <v>2.948277767101203</v>
      </c>
      <c r="I18" s="2">
        <f t="shared" si="0"/>
        <v>23.586222136809624</v>
      </c>
      <c r="K18" s="1">
        <f t="shared" si="3"/>
        <v>12</v>
      </c>
      <c r="L18" s="24"/>
      <c r="M18" s="24"/>
      <c r="N18" s="25"/>
      <c r="O18" s="24"/>
    </row>
    <row r="19" spans="1:15" x14ac:dyDescent="0.25">
      <c r="A19" s="6">
        <v>12</v>
      </c>
      <c r="B19" s="1">
        <f t="shared" si="4"/>
        <v>24</v>
      </c>
      <c r="C19" s="1">
        <v>10</v>
      </c>
      <c r="D19" s="1">
        <v>10</v>
      </c>
      <c r="E19" s="1">
        <v>8</v>
      </c>
      <c r="F19" s="4" t="str">
        <f t="shared" si="2"/>
        <v>low</v>
      </c>
      <c r="H19" s="2">
        <v>3.159885870964827</v>
      </c>
      <c r="I19" s="2">
        <f t="shared" si="0"/>
        <v>25.279086967718616</v>
      </c>
      <c r="K19" s="1">
        <f t="shared" si="3"/>
        <v>12</v>
      </c>
      <c r="L19" s="24"/>
      <c r="M19" s="24"/>
      <c r="N19" s="25"/>
      <c r="O19" s="24"/>
    </row>
    <row r="20" spans="1:15" x14ac:dyDescent="0.25">
      <c r="A20" s="6">
        <v>13</v>
      </c>
      <c r="B20" s="1">
        <f t="shared" si="4"/>
        <v>24</v>
      </c>
      <c r="C20" s="1">
        <v>20</v>
      </c>
      <c r="D20" s="1">
        <v>5</v>
      </c>
      <c r="E20" s="1">
        <v>4</v>
      </c>
      <c r="F20" s="4" t="str">
        <f t="shared" si="2"/>
        <v>low</v>
      </c>
      <c r="H20" s="2">
        <v>3.2713190055518462</v>
      </c>
      <c r="I20" s="2">
        <f t="shared" si="0"/>
        <v>26.170552044414769</v>
      </c>
      <c r="K20" s="1">
        <f t="shared" si="3"/>
        <v>12</v>
      </c>
      <c r="L20" s="24"/>
      <c r="M20" s="24"/>
      <c r="N20" s="25"/>
      <c r="O20" s="24"/>
    </row>
    <row r="21" spans="1:15" x14ac:dyDescent="0.25">
      <c r="A21" s="6">
        <v>14</v>
      </c>
      <c r="B21" s="1">
        <f t="shared" si="4"/>
        <v>24</v>
      </c>
      <c r="C21" s="1">
        <v>20</v>
      </c>
      <c r="D21" s="1">
        <v>5</v>
      </c>
      <c r="E21" s="1">
        <v>8</v>
      </c>
      <c r="F21" s="4" t="str">
        <f t="shared" si="2"/>
        <v>low</v>
      </c>
      <c r="H21" s="2">
        <v>3.5061128976410854</v>
      </c>
      <c r="I21" s="2">
        <f t="shared" si="0"/>
        <v>28.048903181128683</v>
      </c>
      <c r="K21" s="1">
        <f t="shared" si="3"/>
        <v>12</v>
      </c>
      <c r="L21" s="24"/>
      <c r="M21" s="24"/>
      <c r="N21" s="25"/>
      <c r="O21" s="24"/>
    </row>
    <row r="22" spans="1:15" x14ac:dyDescent="0.25">
      <c r="A22" s="6">
        <v>15</v>
      </c>
      <c r="B22" s="1">
        <f t="shared" si="4"/>
        <v>24</v>
      </c>
      <c r="C22" s="1">
        <v>20</v>
      </c>
      <c r="D22" s="1">
        <v>10</v>
      </c>
      <c r="E22" s="1">
        <v>4</v>
      </c>
      <c r="F22" s="4" t="str">
        <f t="shared" si="2"/>
        <v>low</v>
      </c>
      <c r="H22" s="2">
        <v>3.7577587603479419</v>
      </c>
      <c r="I22" s="2">
        <f t="shared" si="0"/>
        <v>30.062070082783535</v>
      </c>
      <c r="K22" s="1">
        <f t="shared" si="3"/>
        <v>12</v>
      </c>
      <c r="L22" s="24"/>
      <c r="M22" s="24"/>
      <c r="N22" s="25"/>
      <c r="O22" s="24"/>
    </row>
    <row r="23" spans="1:15" x14ac:dyDescent="0.25">
      <c r="A23" s="6">
        <v>16</v>
      </c>
      <c r="B23" s="1">
        <f t="shared" si="4"/>
        <v>24</v>
      </c>
      <c r="C23" s="1">
        <v>20</v>
      </c>
      <c r="D23" s="1">
        <v>10</v>
      </c>
      <c r="E23" s="1">
        <v>8</v>
      </c>
      <c r="F23" s="4" t="str">
        <f t="shared" si="2"/>
        <v>low</v>
      </c>
      <c r="H23" s="2">
        <v>4.0274661179542024</v>
      </c>
      <c r="I23" s="2">
        <f t="shared" si="0"/>
        <v>32.219728943633619</v>
      </c>
      <c r="K23" s="1">
        <f t="shared" si="3"/>
        <v>12</v>
      </c>
      <c r="L23" s="24"/>
      <c r="M23" s="24"/>
      <c r="N23" s="25"/>
      <c r="O23" s="24"/>
    </row>
    <row r="24" spans="1:15" x14ac:dyDescent="0.25">
      <c r="A24" s="6"/>
      <c r="F24" s="4"/>
      <c r="L24" s="3"/>
    </row>
    <row r="25" spans="1:15" x14ac:dyDescent="0.25">
      <c r="A25" s="6"/>
      <c r="F25" s="4"/>
      <c r="L25" s="3"/>
    </row>
    <row r="26" spans="1:15" ht="45" x14ac:dyDescent="0.25">
      <c r="A26" s="5" t="s">
        <v>0</v>
      </c>
      <c r="B26" s="5" t="s">
        <v>1</v>
      </c>
      <c r="C26" s="5" t="s">
        <v>30</v>
      </c>
      <c r="D26" s="5" t="s">
        <v>31</v>
      </c>
      <c r="E26" s="5" t="s">
        <v>32</v>
      </c>
      <c r="F26" s="5" t="s">
        <v>2</v>
      </c>
      <c r="G26" s="5"/>
      <c r="H26" s="5" t="s">
        <v>6</v>
      </c>
      <c r="I26" s="5" t="s">
        <v>15</v>
      </c>
      <c r="J26" s="5"/>
      <c r="K26" s="5" t="s">
        <v>26</v>
      </c>
      <c r="L26" s="5" t="s">
        <v>20</v>
      </c>
      <c r="M26" s="5" t="s">
        <v>3</v>
      </c>
      <c r="N26" s="5" t="s">
        <v>25</v>
      </c>
      <c r="O26" s="5" t="s">
        <v>5</v>
      </c>
    </row>
    <row r="27" spans="1:15" x14ac:dyDescent="0.25">
      <c r="A27" s="6">
        <v>17</v>
      </c>
      <c r="B27" s="1">
        <v>22</v>
      </c>
      <c r="C27" s="1">
        <v>10</v>
      </c>
      <c r="D27" s="1">
        <v>5</v>
      </c>
      <c r="E27" s="1">
        <v>4</v>
      </c>
      <c r="F27" s="4" t="s">
        <v>7</v>
      </c>
      <c r="H27" s="2">
        <v>2.1482930691554252</v>
      </c>
      <c r="I27" s="2">
        <f t="shared" ref="I27:I42" si="5">+H27*F$5</f>
        <v>17.186344553243401</v>
      </c>
      <c r="K27" s="1">
        <v>12</v>
      </c>
      <c r="L27" s="24"/>
      <c r="M27" s="24"/>
      <c r="N27" s="25"/>
      <c r="O27" s="24"/>
    </row>
    <row r="28" spans="1:15" x14ac:dyDescent="0.25">
      <c r="A28" s="6">
        <v>18</v>
      </c>
      <c r="B28" s="1">
        <f>+B27</f>
        <v>22</v>
      </c>
      <c r="C28" s="1">
        <v>10</v>
      </c>
      <c r="D28" s="1">
        <v>5</v>
      </c>
      <c r="E28" s="1">
        <v>8</v>
      </c>
      <c r="F28" s="4" t="str">
        <f>+F27</f>
        <v>high</v>
      </c>
      <c r="H28" s="2">
        <v>2.5547654029506641</v>
      </c>
      <c r="I28" s="2">
        <f t="shared" si="5"/>
        <v>20.438123223605313</v>
      </c>
      <c r="K28" s="1">
        <f>+K27</f>
        <v>12</v>
      </c>
      <c r="L28" s="24"/>
      <c r="M28" s="24"/>
      <c r="N28" s="25"/>
      <c r="O28" s="24"/>
    </row>
    <row r="29" spans="1:15" x14ac:dyDescent="0.25">
      <c r="A29" s="6">
        <v>19</v>
      </c>
      <c r="B29" s="1">
        <f t="shared" ref="B29:B34" si="6">+B28</f>
        <v>22</v>
      </c>
      <c r="C29" s="1">
        <v>10</v>
      </c>
      <c r="D29" s="1">
        <v>10</v>
      </c>
      <c r="E29" s="1">
        <v>4</v>
      </c>
      <c r="F29" s="4" t="str">
        <f t="shared" ref="F29:F42" si="7">+F28</f>
        <v>high</v>
      </c>
      <c r="H29" s="2">
        <v>2.4677407145903683</v>
      </c>
      <c r="I29" s="2">
        <f t="shared" si="5"/>
        <v>19.741925716722946</v>
      </c>
      <c r="K29" s="1">
        <f t="shared" ref="K29:K42" si="8">+K28</f>
        <v>12</v>
      </c>
      <c r="L29" s="24"/>
      <c r="M29" s="24"/>
      <c r="N29" s="25"/>
      <c r="O29" s="24"/>
    </row>
    <row r="30" spans="1:15" x14ac:dyDescent="0.25">
      <c r="A30" s="6">
        <v>20</v>
      </c>
      <c r="B30" s="1">
        <f t="shared" si="6"/>
        <v>22</v>
      </c>
      <c r="C30" s="1">
        <v>10</v>
      </c>
      <c r="D30" s="1">
        <v>10</v>
      </c>
      <c r="E30" s="1">
        <v>8</v>
      </c>
      <c r="F30" s="4" t="str">
        <f t="shared" si="7"/>
        <v>high</v>
      </c>
      <c r="H30" s="2">
        <v>2.9346548157727654</v>
      </c>
      <c r="I30" s="2">
        <f t="shared" si="5"/>
        <v>23.477238526182123</v>
      </c>
      <c r="K30" s="1">
        <f t="shared" si="8"/>
        <v>12</v>
      </c>
      <c r="L30" s="24"/>
      <c r="M30" s="24"/>
      <c r="N30" s="25"/>
      <c r="O30" s="24"/>
    </row>
    <row r="31" spans="1:15" x14ac:dyDescent="0.25">
      <c r="A31" s="6">
        <v>21</v>
      </c>
      <c r="B31" s="1">
        <f t="shared" si="6"/>
        <v>22</v>
      </c>
      <c r="C31" s="1">
        <v>20</v>
      </c>
      <c r="D31" s="1">
        <v>5</v>
      </c>
      <c r="E31" s="1">
        <v>4</v>
      </c>
      <c r="F31" s="4" t="str">
        <f t="shared" si="7"/>
        <v>high</v>
      </c>
      <c r="H31" s="2">
        <v>2.6448590103183052</v>
      </c>
      <c r="I31" s="2">
        <f t="shared" si="5"/>
        <v>21.158872082546441</v>
      </c>
      <c r="K31" s="1">
        <f t="shared" si="8"/>
        <v>12</v>
      </c>
      <c r="L31" s="24"/>
      <c r="M31" s="24"/>
      <c r="N31" s="25"/>
      <c r="O31" s="24"/>
    </row>
    <row r="32" spans="1:15" x14ac:dyDescent="0.25">
      <c r="A32" s="6">
        <v>22</v>
      </c>
      <c r="B32" s="1">
        <f t="shared" si="6"/>
        <v>22</v>
      </c>
      <c r="C32" s="1">
        <v>20</v>
      </c>
      <c r="D32" s="1">
        <v>5</v>
      </c>
      <c r="E32" s="1">
        <v>8</v>
      </c>
      <c r="F32" s="4" t="str">
        <f t="shared" si="7"/>
        <v>high</v>
      </c>
      <c r="H32" s="2">
        <v>3.1452851532495836</v>
      </c>
      <c r="I32" s="2">
        <f t="shared" si="5"/>
        <v>25.162281225996669</v>
      </c>
      <c r="K32" s="1">
        <f t="shared" si="8"/>
        <v>12</v>
      </c>
      <c r="L32" s="24"/>
      <c r="M32" s="24"/>
      <c r="N32" s="25"/>
      <c r="O32" s="24"/>
    </row>
    <row r="33" spans="1:15" x14ac:dyDescent="0.25">
      <c r="A33" s="6">
        <v>23</v>
      </c>
      <c r="B33" s="1">
        <f t="shared" si="6"/>
        <v>22</v>
      </c>
      <c r="C33" s="1">
        <v>20</v>
      </c>
      <c r="D33" s="1">
        <v>10</v>
      </c>
      <c r="E33" s="1">
        <v>4</v>
      </c>
      <c r="F33" s="4" t="str">
        <f t="shared" si="7"/>
        <v>high</v>
      </c>
      <c r="H33" s="2">
        <v>3.0381451943517233</v>
      </c>
      <c r="I33" s="2">
        <f t="shared" si="5"/>
        <v>24.305161554813786</v>
      </c>
      <c r="K33" s="1">
        <f t="shared" si="8"/>
        <v>12</v>
      </c>
      <c r="L33" s="24"/>
      <c r="M33" s="24"/>
      <c r="N33" s="25"/>
      <c r="O33" s="24"/>
    </row>
    <row r="34" spans="1:15" x14ac:dyDescent="0.25">
      <c r="A34" s="6">
        <v>24</v>
      </c>
      <c r="B34" s="1">
        <f t="shared" si="6"/>
        <v>22</v>
      </c>
      <c r="C34" s="1">
        <v>20</v>
      </c>
      <c r="D34" s="1">
        <v>10</v>
      </c>
      <c r="E34" s="1">
        <v>8</v>
      </c>
      <c r="F34" s="4" t="str">
        <f t="shared" si="7"/>
        <v>high</v>
      </c>
      <c r="H34" s="2">
        <v>3.6129838815343942</v>
      </c>
      <c r="I34" s="2">
        <f t="shared" si="5"/>
        <v>28.903871052275154</v>
      </c>
      <c r="K34" s="1">
        <f t="shared" si="8"/>
        <v>12</v>
      </c>
      <c r="L34" s="24"/>
      <c r="M34" s="24"/>
      <c r="N34" s="25"/>
      <c r="O34" s="24"/>
    </row>
    <row r="35" spans="1:15" x14ac:dyDescent="0.25">
      <c r="A35" s="6">
        <v>25</v>
      </c>
      <c r="B35" s="1">
        <v>24</v>
      </c>
      <c r="C35" s="1">
        <v>10</v>
      </c>
      <c r="D35" s="1">
        <v>5</v>
      </c>
      <c r="E35" s="1">
        <v>4</v>
      </c>
      <c r="F35" s="4" t="str">
        <f t="shared" si="7"/>
        <v>high</v>
      </c>
      <c r="H35" s="2">
        <v>2.0748089034073254</v>
      </c>
      <c r="I35" s="2">
        <f t="shared" si="5"/>
        <v>16.598471227258603</v>
      </c>
      <c r="K35" s="1">
        <f t="shared" si="8"/>
        <v>12</v>
      </c>
      <c r="L35" s="24"/>
      <c r="M35" s="24"/>
      <c r="N35" s="25"/>
      <c r="O35" s="24"/>
    </row>
    <row r="36" spans="1:15" x14ac:dyDescent="0.25">
      <c r="A36" s="6">
        <v>26</v>
      </c>
      <c r="B36" s="1">
        <f>+B35</f>
        <v>24</v>
      </c>
      <c r="C36" s="1">
        <v>10</v>
      </c>
      <c r="D36" s="1">
        <v>5</v>
      </c>
      <c r="E36" s="1">
        <v>8</v>
      </c>
      <c r="F36" s="4" t="str">
        <f t="shared" si="7"/>
        <v>high</v>
      </c>
      <c r="H36" s="2">
        <v>2.4673775102029851</v>
      </c>
      <c r="I36" s="2">
        <f t="shared" si="5"/>
        <v>19.739020081623881</v>
      </c>
      <c r="K36" s="1">
        <f t="shared" si="8"/>
        <v>12</v>
      </c>
      <c r="L36" s="24"/>
      <c r="M36" s="24"/>
      <c r="N36" s="25"/>
      <c r="O36" s="24"/>
    </row>
    <row r="37" spans="1:15" x14ac:dyDescent="0.25">
      <c r="A37" s="6">
        <v>27</v>
      </c>
      <c r="B37" s="1">
        <f t="shared" ref="B37:B42" si="9">+B36</f>
        <v>24</v>
      </c>
      <c r="C37" s="1">
        <v>10</v>
      </c>
      <c r="D37" s="1">
        <v>10</v>
      </c>
      <c r="E37" s="1">
        <v>4</v>
      </c>
      <c r="F37" s="4" t="str">
        <f t="shared" si="7"/>
        <v>high</v>
      </c>
      <c r="H37" s="2">
        <v>2.3833295742771972</v>
      </c>
      <c r="I37" s="2">
        <f t="shared" si="5"/>
        <v>19.066636594217577</v>
      </c>
      <c r="K37" s="1">
        <f t="shared" si="8"/>
        <v>12</v>
      </c>
      <c r="L37" s="24"/>
      <c r="M37" s="24"/>
      <c r="N37" s="25"/>
      <c r="O37" s="24"/>
    </row>
    <row r="38" spans="1:15" x14ac:dyDescent="0.25">
      <c r="A38" s="6">
        <v>28</v>
      </c>
      <c r="B38" s="1">
        <f t="shared" si="9"/>
        <v>24</v>
      </c>
      <c r="C38" s="1">
        <v>10</v>
      </c>
      <c r="D38" s="1">
        <v>10</v>
      </c>
      <c r="E38" s="1">
        <v>8</v>
      </c>
      <c r="F38" s="4" t="str">
        <f t="shared" si="7"/>
        <v>high</v>
      </c>
      <c r="H38" s="2">
        <v>2.834272487126849</v>
      </c>
      <c r="I38" s="2">
        <f t="shared" si="5"/>
        <v>22.674179897014792</v>
      </c>
      <c r="K38" s="1">
        <f t="shared" si="8"/>
        <v>12</v>
      </c>
      <c r="L38" s="24"/>
      <c r="M38" s="24"/>
      <c r="N38" s="25"/>
      <c r="O38" s="24"/>
    </row>
    <row r="39" spans="1:15" x14ac:dyDescent="0.25">
      <c r="A39" s="6">
        <v>29</v>
      </c>
      <c r="B39" s="1">
        <f t="shared" si="9"/>
        <v>24</v>
      </c>
      <c r="C39" s="1">
        <v>20</v>
      </c>
      <c r="D39" s="1">
        <v>5</v>
      </c>
      <c r="E39" s="1">
        <v>4</v>
      </c>
      <c r="F39" s="4" t="str">
        <f t="shared" si="7"/>
        <v>high</v>
      </c>
      <c r="H39" s="2">
        <v>2.5543893901882204</v>
      </c>
      <c r="I39" s="2">
        <f t="shared" si="5"/>
        <v>20.435115121505763</v>
      </c>
      <c r="K39" s="1">
        <f t="shared" si="8"/>
        <v>12</v>
      </c>
      <c r="L39" s="24"/>
      <c r="M39" s="24"/>
      <c r="N39" s="25"/>
      <c r="O39" s="24"/>
    </row>
    <row r="40" spans="1:15" x14ac:dyDescent="0.25">
      <c r="A40" s="6">
        <v>30</v>
      </c>
      <c r="B40" s="1">
        <f t="shared" si="9"/>
        <v>24</v>
      </c>
      <c r="C40" s="1">
        <v>20</v>
      </c>
      <c r="D40" s="1">
        <v>5</v>
      </c>
      <c r="E40" s="1">
        <v>8</v>
      </c>
      <c r="F40" s="4" t="str">
        <f t="shared" si="7"/>
        <v>high</v>
      </c>
      <c r="H40" s="2">
        <v>3.0376980372992937</v>
      </c>
      <c r="I40" s="2">
        <f t="shared" si="5"/>
        <v>24.301584298394349</v>
      </c>
      <c r="K40" s="1">
        <f t="shared" si="8"/>
        <v>12</v>
      </c>
      <c r="L40" s="24"/>
      <c r="M40" s="24"/>
      <c r="N40" s="25"/>
      <c r="O40" s="24"/>
    </row>
    <row r="41" spans="1:15" x14ac:dyDescent="0.25">
      <c r="A41" s="6">
        <v>31</v>
      </c>
      <c r="B41" s="1">
        <f t="shared" si="9"/>
        <v>24</v>
      </c>
      <c r="C41" s="1">
        <v>20</v>
      </c>
      <c r="D41" s="1">
        <v>10</v>
      </c>
      <c r="E41" s="1">
        <v>4</v>
      </c>
      <c r="F41" s="4" t="str">
        <f t="shared" si="7"/>
        <v>high</v>
      </c>
      <c r="H41" s="2">
        <v>2.9342228905310881</v>
      </c>
      <c r="I41" s="2">
        <f t="shared" si="5"/>
        <v>23.473783124248705</v>
      </c>
      <c r="K41" s="1">
        <f t="shared" si="8"/>
        <v>12</v>
      </c>
      <c r="L41" s="24"/>
      <c r="M41" s="24"/>
      <c r="N41" s="25"/>
      <c r="O41" s="24"/>
    </row>
    <row r="42" spans="1:15" x14ac:dyDescent="0.25">
      <c r="A42" s="6">
        <v>32</v>
      </c>
      <c r="B42" s="1">
        <f t="shared" si="9"/>
        <v>24</v>
      </c>
      <c r="C42" s="1">
        <v>20</v>
      </c>
      <c r="D42" s="1">
        <v>10</v>
      </c>
      <c r="E42" s="1">
        <v>8</v>
      </c>
      <c r="F42" s="4" t="str">
        <f t="shared" si="7"/>
        <v>high</v>
      </c>
      <c r="H42" s="2">
        <v>3.4893987384234206</v>
      </c>
      <c r="I42" s="2">
        <f t="shared" si="5"/>
        <v>27.915189907387365</v>
      </c>
      <c r="K42" s="1">
        <f t="shared" si="8"/>
        <v>12</v>
      </c>
      <c r="L42" s="24"/>
      <c r="M42" s="24"/>
      <c r="N42" s="25"/>
      <c r="O42" s="24"/>
    </row>
  </sheetData>
  <mergeCells count="1">
    <mergeCell ref="A3:C3"/>
  </mergeCells>
  <pageMargins left="0.7" right="0.7" top="0.75" bottom="0.75" header="0.3" footer="0.3"/>
  <pageSetup scale="73" orientation="landscape" verticalDpi="0" r:id="rId1"/>
  <headerFoot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workbookViewId="0"/>
  </sheetViews>
  <sheetFormatPr defaultRowHeight="15" x14ac:dyDescent="0.25"/>
  <cols>
    <col min="1" max="2" width="10.7109375" customWidth="1"/>
    <col min="3" max="3" width="12" customWidth="1"/>
    <col min="4" max="5" width="10.7109375" customWidth="1"/>
    <col min="6" max="6" width="12.7109375" customWidth="1"/>
    <col min="7" max="7" width="4.5703125" customWidth="1"/>
    <col min="8" max="10" width="12.7109375" customWidth="1"/>
    <col min="11" max="11" width="4.5703125" customWidth="1"/>
    <col min="12" max="13" width="12.7109375" customWidth="1"/>
    <col min="14" max="14" width="12.7109375" style="9" customWidth="1"/>
    <col min="15" max="19" width="12.7109375" customWidth="1"/>
  </cols>
  <sheetData>
    <row r="1" spans="1:19" ht="18.75" x14ac:dyDescent="0.3">
      <c r="A1" s="7" t="s">
        <v>9</v>
      </c>
      <c r="B1" s="7"/>
      <c r="C1" s="7"/>
      <c r="F1" s="4"/>
    </row>
    <row r="2" spans="1:19" ht="18.75" x14ac:dyDescent="0.3">
      <c r="A2" s="7" t="s">
        <v>23</v>
      </c>
      <c r="B2" s="7"/>
      <c r="C2" s="7"/>
      <c r="F2" s="4"/>
    </row>
    <row r="3" spans="1:19" ht="18.75" x14ac:dyDescent="0.3">
      <c r="A3" s="49">
        <v>42266</v>
      </c>
      <c r="B3" s="49"/>
      <c r="C3" s="49"/>
      <c r="F3" s="4"/>
    </row>
    <row r="4" spans="1:19" ht="18.75" x14ac:dyDescent="0.3">
      <c r="A4" s="8"/>
      <c r="B4" s="8"/>
      <c r="C4" s="8"/>
      <c r="F4" s="4"/>
    </row>
    <row r="5" spans="1:19" x14ac:dyDescent="0.25">
      <c r="A5" s="11" t="s">
        <v>16</v>
      </c>
      <c r="B5" s="11"/>
      <c r="C5" s="15"/>
      <c r="D5" s="15"/>
      <c r="E5" s="11"/>
      <c r="F5" s="30">
        <v>8</v>
      </c>
      <c r="G5" s="11"/>
      <c r="H5" s="11" t="s">
        <v>17</v>
      </c>
      <c r="I5" s="11"/>
      <c r="J5" s="11"/>
      <c r="K5" s="11"/>
      <c r="L5" s="31">
        <v>0.2</v>
      </c>
      <c r="M5" s="11"/>
      <c r="N5" s="16"/>
      <c r="P5" s="3"/>
    </row>
    <row r="6" spans="1:19" x14ac:dyDescent="0.25">
      <c r="A6" s="12" t="s">
        <v>18</v>
      </c>
      <c r="B6" s="12"/>
      <c r="C6" s="17"/>
      <c r="D6" s="17"/>
      <c r="E6" s="12"/>
      <c r="F6" s="28">
        <v>6</v>
      </c>
      <c r="G6" s="12"/>
      <c r="H6" s="12" t="s">
        <v>19</v>
      </c>
      <c r="I6" s="12"/>
      <c r="J6" s="12"/>
      <c r="K6" s="12"/>
      <c r="L6" s="29">
        <v>0.15</v>
      </c>
      <c r="M6" s="12"/>
      <c r="N6" s="19"/>
      <c r="P6" s="3"/>
    </row>
    <row r="7" spans="1:19" x14ac:dyDescent="0.25">
      <c r="A7" s="12" t="s">
        <v>13</v>
      </c>
      <c r="B7" s="12"/>
      <c r="C7" s="17"/>
      <c r="D7" s="17"/>
      <c r="E7" s="12"/>
      <c r="F7" s="28">
        <v>0.75</v>
      </c>
      <c r="G7" s="12"/>
      <c r="H7" s="12"/>
      <c r="I7" s="12"/>
      <c r="J7" s="12"/>
      <c r="K7" s="12"/>
      <c r="L7" s="12"/>
      <c r="M7" s="12"/>
      <c r="N7" s="19"/>
      <c r="O7" s="18"/>
      <c r="P7" s="3"/>
    </row>
    <row r="8" spans="1:19" x14ac:dyDescent="0.25">
      <c r="C8" s="2"/>
      <c r="D8" s="2"/>
      <c r="E8" s="2"/>
      <c r="F8" s="2"/>
    </row>
    <row r="9" spans="1:19" ht="45.75" thickBot="1" x14ac:dyDescent="0.3">
      <c r="A9" s="5" t="s">
        <v>0</v>
      </c>
      <c r="B9" s="5" t="s">
        <v>1</v>
      </c>
      <c r="C9" s="5" t="s">
        <v>30</v>
      </c>
      <c r="D9" s="5" t="s">
        <v>31</v>
      </c>
      <c r="E9" s="5" t="s">
        <v>32</v>
      </c>
      <c r="F9" s="5" t="s">
        <v>2</v>
      </c>
      <c r="G9" s="5"/>
      <c r="H9" s="5" t="s">
        <v>6</v>
      </c>
      <c r="I9" s="5" t="s">
        <v>15</v>
      </c>
      <c r="J9" s="5" t="s">
        <v>12</v>
      </c>
      <c r="K9" s="5"/>
      <c r="L9" s="5" t="s">
        <v>26</v>
      </c>
      <c r="M9" s="5" t="s">
        <v>14</v>
      </c>
      <c r="N9" s="10" t="s">
        <v>22</v>
      </c>
      <c r="O9" s="5" t="s">
        <v>20</v>
      </c>
      <c r="P9" s="5" t="s">
        <v>21</v>
      </c>
      <c r="Q9" s="5" t="s">
        <v>3</v>
      </c>
      <c r="R9" s="5" t="s">
        <v>25</v>
      </c>
      <c r="S9" s="5" t="s">
        <v>5</v>
      </c>
    </row>
    <row r="10" spans="1:19" ht="16.5" thickTop="1" thickBot="1" x14ac:dyDescent="0.3">
      <c r="A10" s="6">
        <v>1</v>
      </c>
      <c r="B10" s="1">
        <v>22</v>
      </c>
      <c r="C10" s="1">
        <v>10</v>
      </c>
      <c r="D10" s="1">
        <v>5</v>
      </c>
      <c r="E10" s="1">
        <v>4</v>
      </c>
      <c r="F10" s="4" t="s">
        <v>8</v>
      </c>
      <c r="H10" s="2">
        <v>2.6390932615613409</v>
      </c>
      <c r="I10" s="2">
        <f t="shared" ref="I10:I25" si="0">+H10*F$5</f>
        <v>21.112746092490728</v>
      </c>
      <c r="J10" s="2">
        <f t="shared" ref="J10:J25" si="1">+F$7*H10</f>
        <v>1.9793199461710058</v>
      </c>
      <c r="L10" s="1">
        <v>12</v>
      </c>
      <c r="M10" s="1">
        <v>5</v>
      </c>
      <c r="N10" s="32"/>
      <c r="O10" s="27"/>
      <c r="P10" s="27"/>
      <c r="Q10" s="27"/>
      <c r="R10" s="22"/>
      <c r="S10" s="23"/>
    </row>
    <row r="11" spans="1:19" ht="15.75" thickTop="1" x14ac:dyDescent="0.25">
      <c r="A11" s="6">
        <v>2</v>
      </c>
      <c r="B11" s="1">
        <f>+B10</f>
        <v>22</v>
      </c>
      <c r="C11" s="1">
        <v>10</v>
      </c>
      <c r="D11" s="1">
        <v>5</v>
      </c>
      <c r="E11" s="1">
        <v>8</v>
      </c>
      <c r="F11" s="4" t="str">
        <f>+F10</f>
        <v>low</v>
      </c>
      <c r="H11" s="2">
        <v>2.8285101228997975</v>
      </c>
      <c r="I11" s="2">
        <f t="shared" si="0"/>
        <v>22.62808098319838</v>
      </c>
      <c r="J11" s="2">
        <f t="shared" si="1"/>
        <v>2.1213825921748484</v>
      </c>
      <c r="L11" s="1">
        <f>+L10</f>
        <v>12</v>
      </c>
      <c r="M11" s="1">
        <f>+M10</f>
        <v>5</v>
      </c>
      <c r="N11" s="33"/>
      <c r="O11" s="24"/>
      <c r="P11" s="24"/>
      <c r="Q11" s="24"/>
      <c r="R11" s="25"/>
      <c r="S11" s="24"/>
    </row>
    <row r="12" spans="1:19" x14ac:dyDescent="0.25">
      <c r="A12" s="6">
        <v>3</v>
      </c>
      <c r="B12" s="1">
        <f t="shared" ref="B12:B17" si="2">+B11</f>
        <v>22</v>
      </c>
      <c r="C12" s="1">
        <v>10</v>
      </c>
      <c r="D12" s="1">
        <v>10</v>
      </c>
      <c r="E12" s="1">
        <v>4</v>
      </c>
      <c r="F12" s="4" t="str">
        <f t="shared" ref="F12:F25" si="3">+F11</f>
        <v>low</v>
      </c>
      <c r="H12" s="2">
        <v>3.0315220882392717</v>
      </c>
      <c r="I12" s="2">
        <f t="shared" si="0"/>
        <v>24.252176705914174</v>
      </c>
      <c r="J12" s="2">
        <f t="shared" si="1"/>
        <v>2.273641566179454</v>
      </c>
      <c r="L12" s="1">
        <f t="shared" ref="L12:L25" si="4">+L11</f>
        <v>12</v>
      </c>
      <c r="M12" s="1">
        <f t="shared" ref="M12:M25" si="5">+M11</f>
        <v>5</v>
      </c>
      <c r="N12" s="33"/>
      <c r="O12" s="24"/>
      <c r="P12" s="24"/>
      <c r="Q12" s="24"/>
      <c r="R12" s="25"/>
      <c r="S12" s="24"/>
    </row>
    <row r="13" spans="1:19" x14ac:dyDescent="0.25">
      <c r="A13" s="6">
        <v>4</v>
      </c>
      <c r="B13" s="1">
        <f t="shared" si="2"/>
        <v>22</v>
      </c>
      <c r="C13" s="1">
        <v>10</v>
      </c>
      <c r="D13" s="1">
        <v>10</v>
      </c>
      <c r="E13" s="1">
        <v>8</v>
      </c>
      <c r="F13" s="4" t="str">
        <f t="shared" si="3"/>
        <v>low</v>
      </c>
      <c r="H13" s="2">
        <v>3.2491049252674582</v>
      </c>
      <c r="I13" s="2">
        <f t="shared" si="0"/>
        <v>25.992839402139666</v>
      </c>
      <c r="J13" s="2">
        <f t="shared" si="1"/>
        <v>2.4368286939505936</v>
      </c>
      <c r="L13" s="1">
        <f t="shared" si="4"/>
        <v>12</v>
      </c>
      <c r="M13" s="1">
        <f t="shared" si="5"/>
        <v>5</v>
      </c>
      <c r="N13" s="33"/>
      <c r="O13" s="24"/>
      <c r="P13" s="24"/>
      <c r="Q13" s="24"/>
      <c r="R13" s="25"/>
      <c r="S13" s="24"/>
    </row>
    <row r="14" spans="1:19" x14ac:dyDescent="0.25">
      <c r="A14" s="6">
        <v>5</v>
      </c>
      <c r="B14" s="1">
        <f t="shared" si="2"/>
        <v>22</v>
      </c>
      <c r="C14" s="1">
        <v>20</v>
      </c>
      <c r="D14" s="1">
        <v>5</v>
      </c>
      <c r="E14" s="1">
        <v>4</v>
      </c>
      <c r="F14" s="4" t="str">
        <f t="shared" si="3"/>
        <v>low</v>
      </c>
      <c r="H14" s="2">
        <v>3.3636843630096602</v>
      </c>
      <c r="I14" s="2">
        <f t="shared" si="0"/>
        <v>26.909474904077282</v>
      </c>
      <c r="J14" s="2">
        <f t="shared" si="1"/>
        <v>2.5227632722572451</v>
      </c>
      <c r="L14" s="1">
        <f t="shared" si="4"/>
        <v>12</v>
      </c>
      <c r="M14" s="1">
        <f t="shared" si="5"/>
        <v>5</v>
      </c>
      <c r="N14" s="33"/>
      <c r="O14" s="24"/>
      <c r="P14" s="24"/>
      <c r="Q14" s="24"/>
      <c r="R14" s="25"/>
      <c r="S14" s="24"/>
    </row>
    <row r="15" spans="1:19" x14ac:dyDescent="0.25">
      <c r="A15" s="6">
        <v>6</v>
      </c>
      <c r="B15" s="1">
        <f t="shared" si="2"/>
        <v>22</v>
      </c>
      <c r="C15" s="1">
        <v>20</v>
      </c>
      <c r="D15" s="1">
        <v>5</v>
      </c>
      <c r="E15" s="1">
        <v>8</v>
      </c>
      <c r="F15" s="4" t="str">
        <f t="shared" si="3"/>
        <v>low</v>
      </c>
      <c r="H15" s="2">
        <v>3.6051076366220487</v>
      </c>
      <c r="I15" s="2">
        <f t="shared" si="0"/>
        <v>28.84086109297639</v>
      </c>
      <c r="J15" s="2">
        <f t="shared" si="1"/>
        <v>2.7038307274665367</v>
      </c>
      <c r="L15" s="1">
        <f t="shared" si="4"/>
        <v>12</v>
      </c>
      <c r="M15" s="1">
        <f t="shared" si="5"/>
        <v>5</v>
      </c>
      <c r="N15" s="33"/>
      <c r="O15" s="24"/>
      <c r="P15" s="24"/>
      <c r="Q15" s="24"/>
      <c r="R15" s="25"/>
      <c r="S15" s="24"/>
    </row>
    <row r="16" spans="1:19" x14ac:dyDescent="0.25">
      <c r="A16" s="6">
        <v>7</v>
      </c>
      <c r="B16" s="1">
        <f t="shared" si="2"/>
        <v>22</v>
      </c>
      <c r="C16" s="1">
        <v>20</v>
      </c>
      <c r="D16" s="1">
        <v>10</v>
      </c>
      <c r="E16" s="1">
        <v>4</v>
      </c>
      <c r="F16" s="4" t="str">
        <f t="shared" si="3"/>
        <v>low</v>
      </c>
      <c r="H16" s="2">
        <v>3.8638586945184459</v>
      </c>
      <c r="I16" s="2">
        <f t="shared" si="0"/>
        <v>30.910869556147567</v>
      </c>
      <c r="J16" s="2">
        <f t="shared" si="1"/>
        <v>2.8978940208888346</v>
      </c>
      <c r="L16" s="1">
        <f t="shared" si="4"/>
        <v>12</v>
      </c>
      <c r="M16" s="1">
        <f t="shared" si="5"/>
        <v>5</v>
      </c>
      <c r="N16" s="33"/>
      <c r="O16" s="24"/>
      <c r="P16" s="24"/>
      <c r="Q16" s="24"/>
      <c r="R16" s="25"/>
      <c r="S16" s="24"/>
    </row>
    <row r="17" spans="1:19" x14ac:dyDescent="0.25">
      <c r="A17" s="6">
        <v>8</v>
      </c>
      <c r="B17" s="1">
        <f t="shared" si="2"/>
        <v>22</v>
      </c>
      <c r="C17" s="1">
        <v>20</v>
      </c>
      <c r="D17" s="1">
        <v>10</v>
      </c>
      <c r="E17" s="1">
        <v>8</v>
      </c>
      <c r="F17" s="4" t="str">
        <f t="shared" si="3"/>
        <v>low</v>
      </c>
      <c r="H17" s="2">
        <v>4.1411812117749962</v>
      </c>
      <c r="I17" s="2">
        <f t="shared" si="0"/>
        <v>33.12944969419997</v>
      </c>
      <c r="J17" s="2">
        <f t="shared" si="1"/>
        <v>3.1058859088312474</v>
      </c>
      <c r="L17" s="1">
        <f t="shared" si="4"/>
        <v>12</v>
      </c>
      <c r="M17" s="1">
        <f t="shared" si="5"/>
        <v>5</v>
      </c>
      <c r="N17" s="33"/>
      <c r="O17" s="24"/>
      <c r="P17" s="24"/>
      <c r="Q17" s="24"/>
      <c r="R17" s="25"/>
      <c r="S17" s="24"/>
    </row>
    <row r="18" spans="1:19" x14ac:dyDescent="0.25">
      <c r="A18" s="6">
        <v>9</v>
      </c>
      <c r="B18" s="1">
        <v>24</v>
      </c>
      <c r="C18" s="1">
        <v>10</v>
      </c>
      <c r="D18" s="1">
        <v>5</v>
      </c>
      <c r="E18" s="1">
        <v>4</v>
      </c>
      <c r="F18" s="4" t="str">
        <f t="shared" si="3"/>
        <v>low</v>
      </c>
      <c r="H18" s="2">
        <v>2.5666248709033912</v>
      </c>
      <c r="I18" s="2">
        <f t="shared" si="0"/>
        <v>20.53299896722713</v>
      </c>
      <c r="J18" s="2">
        <f t="shared" si="1"/>
        <v>1.9249686531775434</v>
      </c>
      <c r="L18" s="1">
        <f t="shared" si="4"/>
        <v>12</v>
      </c>
      <c r="M18" s="1">
        <f t="shared" si="5"/>
        <v>5</v>
      </c>
      <c r="N18" s="33"/>
      <c r="O18" s="24"/>
      <c r="P18" s="24"/>
      <c r="Q18" s="24"/>
      <c r="R18" s="25"/>
      <c r="S18" s="26"/>
    </row>
    <row r="19" spans="1:19" x14ac:dyDescent="0.25">
      <c r="A19" s="6">
        <v>10</v>
      </c>
      <c r="B19" s="1">
        <f>+B18</f>
        <v>24</v>
      </c>
      <c r="C19" s="1">
        <v>10</v>
      </c>
      <c r="D19" s="1">
        <v>5</v>
      </c>
      <c r="E19" s="1">
        <v>8</v>
      </c>
      <c r="F19" s="4" t="str">
        <f t="shared" si="3"/>
        <v>low</v>
      </c>
      <c r="H19" s="2">
        <v>2.7508404249198941</v>
      </c>
      <c r="I19" s="2">
        <f t="shared" si="0"/>
        <v>22.006723399359153</v>
      </c>
      <c r="J19" s="2">
        <f t="shared" si="1"/>
        <v>2.0631303186899208</v>
      </c>
      <c r="L19" s="1">
        <f t="shared" si="4"/>
        <v>12</v>
      </c>
      <c r="M19" s="1">
        <f t="shared" si="5"/>
        <v>5</v>
      </c>
      <c r="N19" s="33"/>
      <c r="O19" s="24"/>
      <c r="P19" s="24"/>
      <c r="Q19" s="24"/>
      <c r="R19" s="25"/>
      <c r="S19" s="24"/>
    </row>
    <row r="20" spans="1:19" x14ac:dyDescent="0.25">
      <c r="A20" s="6">
        <v>11</v>
      </c>
      <c r="B20" s="1">
        <f t="shared" ref="B20:B25" si="6">+B19</f>
        <v>24</v>
      </c>
      <c r="C20" s="1">
        <v>10</v>
      </c>
      <c r="D20" s="1">
        <v>10</v>
      </c>
      <c r="E20" s="1">
        <v>4</v>
      </c>
      <c r="F20" s="4" t="str">
        <f t="shared" si="3"/>
        <v>low</v>
      </c>
      <c r="H20" s="2">
        <v>2.948277767101203</v>
      </c>
      <c r="I20" s="2">
        <f t="shared" si="0"/>
        <v>23.586222136809624</v>
      </c>
      <c r="J20" s="2">
        <f t="shared" si="1"/>
        <v>2.2112083253259023</v>
      </c>
      <c r="L20" s="1">
        <f t="shared" si="4"/>
        <v>12</v>
      </c>
      <c r="M20" s="1">
        <f t="shared" si="5"/>
        <v>5</v>
      </c>
      <c r="N20" s="33"/>
      <c r="O20" s="24"/>
      <c r="P20" s="24"/>
      <c r="Q20" s="24"/>
      <c r="R20" s="25"/>
      <c r="S20" s="24"/>
    </row>
    <row r="21" spans="1:19" x14ac:dyDescent="0.25">
      <c r="A21" s="6">
        <v>12</v>
      </c>
      <c r="B21" s="1">
        <f t="shared" si="6"/>
        <v>24</v>
      </c>
      <c r="C21" s="1">
        <v>10</v>
      </c>
      <c r="D21" s="1">
        <v>10</v>
      </c>
      <c r="E21" s="1">
        <v>8</v>
      </c>
      <c r="F21" s="4" t="str">
        <f t="shared" si="3"/>
        <v>low</v>
      </c>
      <c r="H21" s="2">
        <v>3.159885870964827</v>
      </c>
      <c r="I21" s="2">
        <f t="shared" si="0"/>
        <v>25.279086967718616</v>
      </c>
      <c r="J21" s="2">
        <f t="shared" si="1"/>
        <v>2.3699144032236203</v>
      </c>
      <c r="L21" s="1">
        <f t="shared" si="4"/>
        <v>12</v>
      </c>
      <c r="M21" s="1">
        <f t="shared" si="5"/>
        <v>5</v>
      </c>
      <c r="N21" s="33"/>
      <c r="O21" s="24"/>
      <c r="P21" s="24"/>
      <c r="Q21" s="24"/>
      <c r="R21" s="25"/>
      <c r="S21" s="24"/>
    </row>
    <row r="22" spans="1:19" x14ac:dyDescent="0.25">
      <c r="A22" s="6">
        <v>13</v>
      </c>
      <c r="B22" s="1">
        <f t="shared" si="6"/>
        <v>24</v>
      </c>
      <c r="C22" s="1">
        <v>20</v>
      </c>
      <c r="D22" s="1">
        <v>5</v>
      </c>
      <c r="E22" s="1">
        <v>4</v>
      </c>
      <c r="F22" s="4" t="str">
        <f t="shared" si="3"/>
        <v>low</v>
      </c>
      <c r="H22" s="2">
        <v>3.2713190055518462</v>
      </c>
      <c r="I22" s="2">
        <f t="shared" si="0"/>
        <v>26.170552044414769</v>
      </c>
      <c r="J22" s="2">
        <f t="shared" si="1"/>
        <v>2.4534892541638849</v>
      </c>
      <c r="L22" s="1">
        <f t="shared" si="4"/>
        <v>12</v>
      </c>
      <c r="M22" s="1">
        <f t="shared" si="5"/>
        <v>5</v>
      </c>
      <c r="N22" s="33"/>
      <c r="O22" s="24"/>
      <c r="P22" s="24"/>
      <c r="Q22" s="24"/>
      <c r="R22" s="25"/>
      <c r="S22" s="24"/>
    </row>
    <row r="23" spans="1:19" x14ac:dyDescent="0.25">
      <c r="A23" s="6">
        <v>14</v>
      </c>
      <c r="B23" s="1">
        <f t="shared" si="6"/>
        <v>24</v>
      </c>
      <c r="C23" s="1">
        <v>20</v>
      </c>
      <c r="D23" s="1">
        <v>5</v>
      </c>
      <c r="E23" s="1">
        <v>8</v>
      </c>
      <c r="F23" s="4" t="str">
        <f t="shared" si="3"/>
        <v>low</v>
      </c>
      <c r="H23" s="2">
        <v>3.5061128976410854</v>
      </c>
      <c r="I23" s="2">
        <f t="shared" si="0"/>
        <v>28.048903181128683</v>
      </c>
      <c r="J23" s="2">
        <f t="shared" si="1"/>
        <v>2.6295846732308141</v>
      </c>
      <c r="L23" s="1">
        <f t="shared" si="4"/>
        <v>12</v>
      </c>
      <c r="M23" s="1">
        <f t="shared" si="5"/>
        <v>5</v>
      </c>
      <c r="N23" s="33"/>
      <c r="O23" s="24"/>
      <c r="P23" s="24"/>
      <c r="Q23" s="24"/>
      <c r="R23" s="25"/>
      <c r="S23" s="24"/>
    </row>
    <row r="24" spans="1:19" x14ac:dyDescent="0.25">
      <c r="A24" s="6">
        <v>15</v>
      </c>
      <c r="B24" s="1">
        <f t="shared" si="6"/>
        <v>24</v>
      </c>
      <c r="C24" s="1">
        <v>20</v>
      </c>
      <c r="D24" s="1">
        <v>10</v>
      </c>
      <c r="E24" s="1">
        <v>4</v>
      </c>
      <c r="F24" s="4" t="str">
        <f t="shared" si="3"/>
        <v>low</v>
      </c>
      <c r="H24" s="2">
        <v>3.7577587603479419</v>
      </c>
      <c r="I24" s="2">
        <f t="shared" si="0"/>
        <v>30.062070082783535</v>
      </c>
      <c r="J24" s="2">
        <f t="shared" si="1"/>
        <v>2.8183190702609564</v>
      </c>
      <c r="L24" s="1">
        <f t="shared" si="4"/>
        <v>12</v>
      </c>
      <c r="M24" s="1">
        <f t="shared" si="5"/>
        <v>5</v>
      </c>
      <c r="N24" s="33"/>
      <c r="O24" s="24"/>
      <c r="P24" s="24"/>
      <c r="Q24" s="24"/>
      <c r="R24" s="25"/>
      <c r="S24" s="24"/>
    </row>
    <row r="25" spans="1:19" x14ac:dyDescent="0.25">
      <c r="A25" s="6">
        <v>16</v>
      </c>
      <c r="B25" s="1">
        <f t="shared" si="6"/>
        <v>24</v>
      </c>
      <c r="C25" s="1">
        <v>20</v>
      </c>
      <c r="D25" s="1">
        <v>10</v>
      </c>
      <c r="E25" s="1">
        <v>8</v>
      </c>
      <c r="F25" s="4" t="str">
        <f t="shared" si="3"/>
        <v>low</v>
      </c>
      <c r="H25" s="2">
        <v>4.0274661179542024</v>
      </c>
      <c r="I25" s="2">
        <f t="shared" si="0"/>
        <v>32.219728943633619</v>
      </c>
      <c r="J25" s="2">
        <f t="shared" si="1"/>
        <v>3.020599588465652</v>
      </c>
      <c r="L25" s="1">
        <f t="shared" si="4"/>
        <v>12</v>
      </c>
      <c r="M25" s="1">
        <f t="shared" si="5"/>
        <v>5</v>
      </c>
      <c r="N25" s="33"/>
      <c r="O25" s="24"/>
      <c r="P25" s="24"/>
      <c r="Q25" s="24"/>
      <c r="R25" s="25"/>
      <c r="S25" s="24"/>
    </row>
    <row r="26" spans="1:19" x14ac:dyDescent="0.25">
      <c r="A26" s="6"/>
      <c r="F26" s="4"/>
      <c r="O26" s="3"/>
      <c r="P26" s="3"/>
    </row>
    <row r="27" spans="1:19" x14ac:dyDescent="0.25">
      <c r="A27" s="6"/>
      <c r="F27" s="4"/>
      <c r="O27" s="3"/>
      <c r="P27" s="3"/>
    </row>
    <row r="28" spans="1:19" ht="45" x14ac:dyDescent="0.25">
      <c r="A28" s="5" t="s">
        <v>0</v>
      </c>
      <c r="B28" s="5" t="s">
        <v>1</v>
      </c>
      <c r="C28" s="5" t="s">
        <v>30</v>
      </c>
      <c r="D28" s="5" t="s">
        <v>31</v>
      </c>
      <c r="E28" s="5" t="s">
        <v>32</v>
      </c>
      <c r="F28" s="5" t="s">
        <v>2</v>
      </c>
      <c r="G28" s="5"/>
      <c r="H28" s="5" t="s">
        <v>6</v>
      </c>
      <c r="I28" s="5" t="s">
        <v>15</v>
      </c>
      <c r="J28" s="5" t="s">
        <v>12</v>
      </c>
      <c r="K28" s="5"/>
      <c r="L28" s="5" t="s">
        <v>26</v>
      </c>
      <c r="M28" s="5" t="s">
        <v>14</v>
      </c>
      <c r="N28" s="10" t="s">
        <v>22</v>
      </c>
      <c r="O28" s="5" t="s">
        <v>20</v>
      </c>
      <c r="P28" s="5" t="s">
        <v>21</v>
      </c>
      <c r="Q28" s="5" t="s">
        <v>3</v>
      </c>
      <c r="R28" s="5" t="s">
        <v>25</v>
      </c>
      <c r="S28" s="5" t="s">
        <v>5</v>
      </c>
    </row>
    <row r="29" spans="1:19" x14ac:dyDescent="0.25">
      <c r="A29" s="6">
        <v>17</v>
      </c>
      <c r="B29" s="1">
        <v>22</v>
      </c>
      <c r="C29" s="1">
        <v>10</v>
      </c>
      <c r="D29" s="1">
        <v>5</v>
      </c>
      <c r="E29" s="1">
        <v>4</v>
      </c>
      <c r="F29" s="4" t="s">
        <v>7</v>
      </c>
      <c r="H29" s="2">
        <v>2.1482930691554252</v>
      </c>
      <c r="I29" s="2">
        <f t="shared" ref="I29:I44" si="7">+H29*F$5</f>
        <v>17.186344553243401</v>
      </c>
      <c r="J29" s="2">
        <f t="shared" ref="J29:J44" si="8">+F$7*H29</f>
        <v>1.6112198018665689</v>
      </c>
      <c r="L29" s="1">
        <v>12</v>
      </c>
      <c r="M29" s="1">
        <v>5</v>
      </c>
      <c r="N29" s="33"/>
      <c r="O29" s="24"/>
      <c r="P29" s="24"/>
      <c r="Q29" s="24"/>
      <c r="R29" s="25"/>
      <c r="S29" s="24"/>
    </row>
    <row r="30" spans="1:19" x14ac:dyDescent="0.25">
      <c r="A30" s="6">
        <v>18</v>
      </c>
      <c r="B30" s="1">
        <f>+B29</f>
        <v>22</v>
      </c>
      <c r="C30" s="1">
        <v>10</v>
      </c>
      <c r="D30" s="1">
        <v>5</v>
      </c>
      <c r="E30" s="1">
        <v>8</v>
      </c>
      <c r="F30" s="4" t="str">
        <f>+F29</f>
        <v>high</v>
      </c>
      <c r="H30" s="2">
        <v>2.5547654029506641</v>
      </c>
      <c r="I30" s="2">
        <f t="shared" si="7"/>
        <v>20.438123223605313</v>
      </c>
      <c r="J30" s="2">
        <f t="shared" si="8"/>
        <v>1.916074052212998</v>
      </c>
      <c r="L30" s="1">
        <f>+L29</f>
        <v>12</v>
      </c>
      <c r="M30" s="1">
        <f t="shared" ref="M30:M44" si="9">+M29</f>
        <v>5</v>
      </c>
      <c r="N30" s="33"/>
      <c r="O30" s="24"/>
      <c r="P30" s="24"/>
      <c r="Q30" s="24"/>
      <c r="R30" s="25"/>
      <c r="S30" s="24"/>
    </row>
    <row r="31" spans="1:19" x14ac:dyDescent="0.25">
      <c r="A31" s="6">
        <v>19</v>
      </c>
      <c r="B31" s="1">
        <f t="shared" ref="B31:B36" si="10">+B30</f>
        <v>22</v>
      </c>
      <c r="C31" s="1">
        <v>10</v>
      </c>
      <c r="D31" s="1">
        <v>10</v>
      </c>
      <c r="E31" s="1">
        <v>4</v>
      </c>
      <c r="F31" s="4" t="str">
        <f t="shared" ref="F31:F44" si="11">+F30</f>
        <v>high</v>
      </c>
      <c r="H31" s="2">
        <v>2.4677407145903683</v>
      </c>
      <c r="I31" s="2">
        <f t="shared" si="7"/>
        <v>19.741925716722946</v>
      </c>
      <c r="J31" s="2">
        <f t="shared" si="8"/>
        <v>1.8508055359427762</v>
      </c>
      <c r="L31" s="1">
        <f t="shared" ref="L31:L44" si="12">+L30</f>
        <v>12</v>
      </c>
      <c r="M31" s="1">
        <f t="shared" si="9"/>
        <v>5</v>
      </c>
      <c r="N31" s="33"/>
      <c r="O31" s="24"/>
      <c r="P31" s="24"/>
      <c r="Q31" s="24"/>
      <c r="R31" s="25"/>
      <c r="S31" s="24"/>
    </row>
    <row r="32" spans="1:19" x14ac:dyDescent="0.25">
      <c r="A32" s="6">
        <v>20</v>
      </c>
      <c r="B32" s="1">
        <f t="shared" si="10"/>
        <v>22</v>
      </c>
      <c r="C32" s="1">
        <v>10</v>
      </c>
      <c r="D32" s="1">
        <v>10</v>
      </c>
      <c r="E32" s="1">
        <v>8</v>
      </c>
      <c r="F32" s="4" t="str">
        <f t="shared" si="11"/>
        <v>high</v>
      </c>
      <c r="H32" s="2">
        <v>2.9346548157727654</v>
      </c>
      <c r="I32" s="2">
        <f t="shared" si="7"/>
        <v>23.477238526182123</v>
      </c>
      <c r="J32" s="2">
        <f t="shared" si="8"/>
        <v>2.2009911118295742</v>
      </c>
      <c r="L32" s="1">
        <f t="shared" si="12"/>
        <v>12</v>
      </c>
      <c r="M32" s="1">
        <f t="shared" si="9"/>
        <v>5</v>
      </c>
      <c r="N32" s="33"/>
      <c r="O32" s="24"/>
      <c r="P32" s="24"/>
      <c r="Q32" s="24"/>
      <c r="R32" s="25"/>
      <c r="S32" s="24"/>
    </row>
    <row r="33" spans="1:19" x14ac:dyDescent="0.25">
      <c r="A33" s="6">
        <v>21</v>
      </c>
      <c r="B33" s="1">
        <f t="shared" si="10"/>
        <v>22</v>
      </c>
      <c r="C33" s="1">
        <v>20</v>
      </c>
      <c r="D33" s="1">
        <v>5</v>
      </c>
      <c r="E33" s="1">
        <v>4</v>
      </c>
      <c r="F33" s="4" t="str">
        <f t="shared" si="11"/>
        <v>high</v>
      </c>
      <c r="H33" s="2">
        <v>2.6448590103183052</v>
      </c>
      <c r="I33" s="2">
        <f t="shared" si="7"/>
        <v>21.158872082546441</v>
      </c>
      <c r="J33" s="2">
        <f t="shared" si="8"/>
        <v>1.983644257738729</v>
      </c>
      <c r="L33" s="1">
        <f t="shared" si="12"/>
        <v>12</v>
      </c>
      <c r="M33" s="1">
        <f t="shared" si="9"/>
        <v>5</v>
      </c>
      <c r="N33" s="33"/>
      <c r="O33" s="24"/>
      <c r="P33" s="24"/>
      <c r="Q33" s="24"/>
      <c r="R33" s="25"/>
      <c r="S33" s="24"/>
    </row>
    <row r="34" spans="1:19" x14ac:dyDescent="0.25">
      <c r="A34" s="6">
        <v>22</v>
      </c>
      <c r="B34" s="1">
        <f t="shared" si="10"/>
        <v>22</v>
      </c>
      <c r="C34" s="1">
        <v>20</v>
      </c>
      <c r="D34" s="1">
        <v>5</v>
      </c>
      <c r="E34" s="1">
        <v>8</v>
      </c>
      <c r="F34" s="4" t="str">
        <f t="shared" si="11"/>
        <v>high</v>
      </c>
      <c r="H34" s="2">
        <v>3.1452851532495836</v>
      </c>
      <c r="I34" s="2">
        <f t="shared" si="7"/>
        <v>25.162281225996669</v>
      </c>
      <c r="J34" s="2">
        <f t="shared" si="8"/>
        <v>2.3589638649371878</v>
      </c>
      <c r="L34" s="1">
        <f t="shared" si="12"/>
        <v>12</v>
      </c>
      <c r="M34" s="1">
        <f t="shared" si="9"/>
        <v>5</v>
      </c>
      <c r="N34" s="33"/>
      <c r="O34" s="24"/>
      <c r="P34" s="24"/>
      <c r="Q34" s="24"/>
      <c r="R34" s="25"/>
      <c r="S34" s="24"/>
    </row>
    <row r="35" spans="1:19" x14ac:dyDescent="0.25">
      <c r="A35" s="6">
        <v>23</v>
      </c>
      <c r="B35" s="1">
        <f t="shared" si="10"/>
        <v>22</v>
      </c>
      <c r="C35" s="1">
        <v>20</v>
      </c>
      <c r="D35" s="1">
        <v>10</v>
      </c>
      <c r="E35" s="1">
        <v>4</v>
      </c>
      <c r="F35" s="4" t="str">
        <f t="shared" si="11"/>
        <v>high</v>
      </c>
      <c r="H35" s="2">
        <v>3.0381451943517233</v>
      </c>
      <c r="I35" s="2">
        <f t="shared" si="7"/>
        <v>24.305161554813786</v>
      </c>
      <c r="J35" s="2">
        <f t="shared" si="8"/>
        <v>2.2786088957637922</v>
      </c>
      <c r="L35" s="1">
        <f t="shared" si="12"/>
        <v>12</v>
      </c>
      <c r="M35" s="1">
        <f t="shared" si="9"/>
        <v>5</v>
      </c>
      <c r="N35" s="33"/>
      <c r="O35" s="24"/>
      <c r="P35" s="24"/>
      <c r="Q35" s="24"/>
      <c r="R35" s="25"/>
      <c r="S35" s="24"/>
    </row>
    <row r="36" spans="1:19" x14ac:dyDescent="0.25">
      <c r="A36" s="6">
        <v>24</v>
      </c>
      <c r="B36" s="1">
        <f t="shared" si="10"/>
        <v>22</v>
      </c>
      <c r="C36" s="1">
        <v>20</v>
      </c>
      <c r="D36" s="1">
        <v>10</v>
      </c>
      <c r="E36" s="1">
        <v>8</v>
      </c>
      <c r="F36" s="4" t="str">
        <f t="shared" si="11"/>
        <v>high</v>
      </c>
      <c r="H36" s="2">
        <v>3.6129838815343942</v>
      </c>
      <c r="I36" s="2">
        <f t="shared" si="7"/>
        <v>28.903871052275154</v>
      </c>
      <c r="J36" s="2">
        <f t="shared" si="8"/>
        <v>2.7097379111507958</v>
      </c>
      <c r="L36" s="1">
        <f t="shared" si="12"/>
        <v>12</v>
      </c>
      <c r="M36" s="1">
        <f t="shared" si="9"/>
        <v>5</v>
      </c>
      <c r="N36" s="33"/>
      <c r="O36" s="24"/>
      <c r="P36" s="24"/>
      <c r="Q36" s="24"/>
      <c r="R36" s="25"/>
      <c r="S36" s="24"/>
    </row>
    <row r="37" spans="1:19" x14ac:dyDescent="0.25">
      <c r="A37" s="6">
        <v>25</v>
      </c>
      <c r="B37" s="1">
        <v>24</v>
      </c>
      <c r="C37" s="1">
        <v>10</v>
      </c>
      <c r="D37" s="1">
        <v>5</v>
      </c>
      <c r="E37" s="1">
        <v>4</v>
      </c>
      <c r="F37" s="4" t="str">
        <f t="shared" si="11"/>
        <v>high</v>
      </c>
      <c r="H37" s="2">
        <v>2.0748089034073254</v>
      </c>
      <c r="I37" s="2">
        <f t="shared" si="7"/>
        <v>16.598471227258603</v>
      </c>
      <c r="J37" s="2">
        <f t="shared" si="8"/>
        <v>1.5561066775554941</v>
      </c>
      <c r="L37" s="1">
        <f t="shared" si="12"/>
        <v>12</v>
      </c>
      <c r="M37" s="1">
        <f t="shared" si="9"/>
        <v>5</v>
      </c>
      <c r="N37" s="33"/>
      <c r="O37" s="24"/>
      <c r="P37" s="24"/>
      <c r="Q37" s="24"/>
      <c r="R37" s="25"/>
      <c r="S37" s="24"/>
    </row>
    <row r="38" spans="1:19" x14ac:dyDescent="0.25">
      <c r="A38" s="6">
        <v>26</v>
      </c>
      <c r="B38" s="1">
        <f>+B37</f>
        <v>24</v>
      </c>
      <c r="C38" s="1">
        <v>10</v>
      </c>
      <c r="D38" s="1">
        <v>5</v>
      </c>
      <c r="E38" s="1">
        <v>8</v>
      </c>
      <c r="F38" s="4" t="str">
        <f t="shared" si="11"/>
        <v>high</v>
      </c>
      <c r="H38" s="2">
        <v>2.4673775102029851</v>
      </c>
      <c r="I38" s="2">
        <f t="shared" si="7"/>
        <v>19.739020081623881</v>
      </c>
      <c r="J38" s="2">
        <f t="shared" si="8"/>
        <v>1.850533132652239</v>
      </c>
      <c r="L38" s="1">
        <f t="shared" si="12"/>
        <v>12</v>
      </c>
      <c r="M38" s="1">
        <f t="shared" si="9"/>
        <v>5</v>
      </c>
      <c r="N38" s="33"/>
      <c r="O38" s="24"/>
      <c r="P38" s="24"/>
      <c r="Q38" s="24"/>
      <c r="R38" s="25"/>
      <c r="S38" s="24"/>
    </row>
    <row r="39" spans="1:19" x14ac:dyDescent="0.25">
      <c r="A39" s="6">
        <v>27</v>
      </c>
      <c r="B39" s="1">
        <f t="shared" ref="B39:B44" si="13">+B38</f>
        <v>24</v>
      </c>
      <c r="C39" s="1">
        <v>10</v>
      </c>
      <c r="D39" s="1">
        <v>10</v>
      </c>
      <c r="E39" s="1">
        <v>4</v>
      </c>
      <c r="F39" s="4" t="str">
        <f t="shared" si="11"/>
        <v>high</v>
      </c>
      <c r="H39" s="2">
        <v>2.3833295742771972</v>
      </c>
      <c r="I39" s="2">
        <f t="shared" si="7"/>
        <v>19.066636594217577</v>
      </c>
      <c r="J39" s="2">
        <f t="shared" si="8"/>
        <v>1.7874971807078979</v>
      </c>
      <c r="L39" s="1">
        <f t="shared" si="12"/>
        <v>12</v>
      </c>
      <c r="M39" s="1">
        <f t="shared" si="9"/>
        <v>5</v>
      </c>
      <c r="N39" s="33"/>
      <c r="O39" s="24"/>
      <c r="P39" s="24"/>
      <c r="Q39" s="24"/>
      <c r="R39" s="25"/>
      <c r="S39" s="24"/>
    </row>
    <row r="40" spans="1:19" x14ac:dyDescent="0.25">
      <c r="A40" s="6">
        <v>28</v>
      </c>
      <c r="B40" s="1">
        <f t="shared" si="13"/>
        <v>24</v>
      </c>
      <c r="C40" s="1">
        <v>10</v>
      </c>
      <c r="D40" s="1">
        <v>10</v>
      </c>
      <c r="E40" s="1">
        <v>8</v>
      </c>
      <c r="F40" s="4" t="str">
        <f t="shared" si="11"/>
        <v>high</v>
      </c>
      <c r="H40" s="2">
        <v>2.834272487126849</v>
      </c>
      <c r="I40" s="2">
        <f t="shared" si="7"/>
        <v>22.674179897014792</v>
      </c>
      <c r="J40" s="2">
        <f t="shared" si="8"/>
        <v>2.1257043653451366</v>
      </c>
      <c r="L40" s="1">
        <f t="shared" si="12"/>
        <v>12</v>
      </c>
      <c r="M40" s="1">
        <f t="shared" si="9"/>
        <v>5</v>
      </c>
      <c r="N40" s="33"/>
      <c r="O40" s="24"/>
      <c r="P40" s="24"/>
      <c r="Q40" s="24"/>
      <c r="R40" s="25"/>
      <c r="S40" s="24"/>
    </row>
    <row r="41" spans="1:19" x14ac:dyDescent="0.25">
      <c r="A41" s="6">
        <v>29</v>
      </c>
      <c r="B41" s="1">
        <f t="shared" si="13"/>
        <v>24</v>
      </c>
      <c r="C41" s="1">
        <v>20</v>
      </c>
      <c r="D41" s="1">
        <v>5</v>
      </c>
      <c r="E41" s="1">
        <v>4</v>
      </c>
      <c r="F41" s="4" t="str">
        <f t="shared" si="11"/>
        <v>high</v>
      </c>
      <c r="H41" s="2">
        <v>2.5543893901882204</v>
      </c>
      <c r="I41" s="2">
        <f t="shared" si="7"/>
        <v>20.435115121505763</v>
      </c>
      <c r="J41" s="2">
        <f t="shared" si="8"/>
        <v>1.9157920426411654</v>
      </c>
      <c r="L41" s="1">
        <f t="shared" si="12"/>
        <v>12</v>
      </c>
      <c r="M41" s="1">
        <f t="shared" si="9"/>
        <v>5</v>
      </c>
      <c r="N41" s="33"/>
      <c r="O41" s="24"/>
      <c r="P41" s="24"/>
      <c r="Q41" s="24"/>
      <c r="R41" s="25"/>
      <c r="S41" s="24"/>
    </row>
    <row r="42" spans="1:19" x14ac:dyDescent="0.25">
      <c r="A42" s="6">
        <v>30</v>
      </c>
      <c r="B42" s="1">
        <f t="shared" si="13"/>
        <v>24</v>
      </c>
      <c r="C42" s="1">
        <v>20</v>
      </c>
      <c r="D42" s="1">
        <v>5</v>
      </c>
      <c r="E42" s="1">
        <v>8</v>
      </c>
      <c r="F42" s="4" t="str">
        <f t="shared" si="11"/>
        <v>high</v>
      </c>
      <c r="H42" s="2">
        <v>3.0376980372992937</v>
      </c>
      <c r="I42" s="2">
        <f t="shared" si="7"/>
        <v>24.301584298394349</v>
      </c>
      <c r="J42" s="2">
        <f t="shared" si="8"/>
        <v>2.2782735279744704</v>
      </c>
      <c r="L42" s="1">
        <f t="shared" si="12"/>
        <v>12</v>
      </c>
      <c r="M42" s="1">
        <f t="shared" si="9"/>
        <v>5</v>
      </c>
      <c r="N42" s="33"/>
      <c r="O42" s="24"/>
      <c r="P42" s="24"/>
      <c r="Q42" s="24"/>
      <c r="R42" s="25"/>
      <c r="S42" s="24"/>
    </row>
    <row r="43" spans="1:19" x14ac:dyDescent="0.25">
      <c r="A43" s="6">
        <v>31</v>
      </c>
      <c r="B43" s="1">
        <f t="shared" si="13"/>
        <v>24</v>
      </c>
      <c r="C43" s="1">
        <v>20</v>
      </c>
      <c r="D43" s="1">
        <v>10</v>
      </c>
      <c r="E43" s="1">
        <v>4</v>
      </c>
      <c r="F43" s="4" t="str">
        <f t="shared" si="11"/>
        <v>high</v>
      </c>
      <c r="H43" s="2">
        <v>2.9342228905310881</v>
      </c>
      <c r="I43" s="2">
        <f t="shared" si="7"/>
        <v>23.473783124248705</v>
      </c>
      <c r="J43" s="2">
        <f t="shared" si="8"/>
        <v>2.2006671678983158</v>
      </c>
      <c r="L43" s="1">
        <f t="shared" si="12"/>
        <v>12</v>
      </c>
      <c r="M43" s="1">
        <f t="shared" si="9"/>
        <v>5</v>
      </c>
      <c r="N43" s="33"/>
      <c r="O43" s="24"/>
      <c r="P43" s="24"/>
      <c r="Q43" s="24"/>
      <c r="R43" s="25"/>
      <c r="S43" s="24"/>
    </row>
    <row r="44" spans="1:19" x14ac:dyDescent="0.25">
      <c r="A44" s="6">
        <v>32</v>
      </c>
      <c r="B44" s="1">
        <f t="shared" si="13"/>
        <v>24</v>
      </c>
      <c r="C44" s="1">
        <v>20</v>
      </c>
      <c r="D44" s="1">
        <v>10</v>
      </c>
      <c r="E44" s="1">
        <v>8</v>
      </c>
      <c r="F44" s="4" t="str">
        <f t="shared" si="11"/>
        <v>high</v>
      </c>
      <c r="H44" s="2">
        <v>3.4893987384234206</v>
      </c>
      <c r="I44" s="2">
        <f t="shared" si="7"/>
        <v>27.915189907387365</v>
      </c>
      <c r="J44" s="2">
        <f t="shared" si="8"/>
        <v>2.6170490538175653</v>
      </c>
      <c r="L44" s="1">
        <f t="shared" si="12"/>
        <v>12</v>
      </c>
      <c r="M44" s="1">
        <f t="shared" si="9"/>
        <v>5</v>
      </c>
      <c r="N44" s="33"/>
      <c r="O44" s="24"/>
      <c r="P44" s="24"/>
      <c r="Q44" s="24"/>
      <c r="R44" s="25"/>
      <c r="S44" s="24"/>
    </row>
  </sheetData>
  <mergeCells count="1">
    <mergeCell ref="A3:C3"/>
  </mergeCells>
  <pageMargins left="0.7" right="0.7" top="0.75" bottom="0.75" header="0.3" footer="0.3"/>
  <pageSetup scale="56" orientation="landscape" verticalDpi="0" r:id="rId1"/>
  <headerFooter>
    <oddFooter>&amp;L&amp;F&amp;C&amp;A&amp;R&amp;D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workbookViewId="0"/>
  </sheetViews>
  <sheetFormatPr defaultRowHeight="15" x14ac:dyDescent="0.25"/>
  <cols>
    <col min="1" max="2" width="10.7109375" customWidth="1"/>
    <col min="3" max="3" width="12.42578125" customWidth="1"/>
    <col min="4" max="5" width="10.7109375" customWidth="1"/>
    <col min="6" max="6" width="12.7109375" customWidth="1"/>
    <col min="7" max="7" width="2.85546875" customWidth="1"/>
    <col min="8" max="10" width="12.7109375" customWidth="1"/>
    <col min="11" max="11" width="2.85546875" customWidth="1"/>
    <col min="12" max="20" width="12.7109375" customWidth="1"/>
  </cols>
  <sheetData>
    <row r="1" spans="1:20" ht="18.75" x14ac:dyDescent="0.3">
      <c r="A1" s="7" t="s">
        <v>9</v>
      </c>
      <c r="B1" s="7"/>
      <c r="C1" s="7"/>
      <c r="F1" s="4"/>
      <c r="N1" s="9"/>
    </row>
    <row r="2" spans="1:20" ht="18.75" x14ac:dyDescent="0.3">
      <c r="A2" s="7" t="s">
        <v>24</v>
      </c>
      <c r="B2" s="7"/>
      <c r="C2" s="7"/>
      <c r="F2" s="4"/>
      <c r="N2" s="9"/>
    </row>
    <row r="3" spans="1:20" ht="18.75" x14ac:dyDescent="0.3">
      <c r="A3" s="49">
        <v>42266</v>
      </c>
      <c r="B3" s="49"/>
      <c r="C3" s="49"/>
      <c r="F3" s="4"/>
      <c r="N3" s="9"/>
    </row>
    <row r="4" spans="1:20" ht="18.75" x14ac:dyDescent="0.3">
      <c r="A4" s="8"/>
      <c r="B4" s="8"/>
      <c r="C4" s="8"/>
      <c r="F4" s="4"/>
      <c r="N4" s="9"/>
    </row>
    <row r="5" spans="1:20" x14ac:dyDescent="0.25">
      <c r="A5" s="11" t="s">
        <v>16</v>
      </c>
      <c r="C5" s="2"/>
      <c r="D5" s="2"/>
      <c r="F5" s="34">
        <v>8</v>
      </c>
      <c r="H5" s="11" t="s">
        <v>17</v>
      </c>
      <c r="L5" s="36">
        <v>0.2</v>
      </c>
      <c r="N5" s="9"/>
      <c r="P5" s="3"/>
    </row>
    <row r="6" spans="1:20" x14ac:dyDescent="0.25">
      <c r="A6" s="11" t="s">
        <v>18</v>
      </c>
      <c r="C6" s="2"/>
      <c r="D6" s="2"/>
      <c r="F6" s="34">
        <v>6</v>
      </c>
      <c r="H6" s="11" t="s">
        <v>19</v>
      </c>
      <c r="L6" s="36">
        <v>0.15</v>
      </c>
      <c r="N6" s="9"/>
      <c r="P6" s="3"/>
    </row>
    <row r="7" spans="1:20" x14ac:dyDescent="0.25">
      <c r="A7" s="11" t="s">
        <v>13</v>
      </c>
      <c r="C7" s="2"/>
      <c r="D7" s="2"/>
      <c r="F7" s="34">
        <v>0.75</v>
      </c>
      <c r="N7" s="9"/>
      <c r="O7" s="3"/>
      <c r="P7" s="3"/>
    </row>
    <row r="8" spans="1:20" x14ac:dyDescent="0.25">
      <c r="A8" s="12" t="s">
        <v>28</v>
      </c>
      <c r="B8" s="13"/>
      <c r="C8" s="14"/>
      <c r="D8" s="14"/>
      <c r="E8" s="14"/>
      <c r="F8" s="35">
        <v>0.2</v>
      </c>
      <c r="N8" s="9"/>
      <c r="O8" s="3"/>
      <c r="P8" s="3"/>
    </row>
    <row r="9" spans="1:20" x14ac:dyDescent="0.25">
      <c r="A9" s="12" t="s">
        <v>29</v>
      </c>
      <c r="B9" s="13"/>
      <c r="C9" s="14"/>
      <c r="D9" s="14"/>
      <c r="E9" s="14"/>
      <c r="F9" s="35">
        <v>0.8</v>
      </c>
      <c r="N9" s="9"/>
      <c r="O9" s="3"/>
      <c r="P9" s="3"/>
    </row>
    <row r="10" spans="1:20" x14ac:dyDescent="0.25">
      <c r="C10" s="2"/>
      <c r="D10" s="2"/>
      <c r="E10" s="2"/>
      <c r="F10" s="2"/>
      <c r="N10" s="9"/>
    </row>
    <row r="11" spans="1:20" ht="60.75" thickBot="1" x14ac:dyDescent="0.3">
      <c r="A11" s="5" t="s">
        <v>0</v>
      </c>
      <c r="B11" s="5" t="s">
        <v>1</v>
      </c>
      <c r="C11" s="5" t="s">
        <v>30</v>
      </c>
      <c r="D11" s="5" t="s">
        <v>31</v>
      </c>
      <c r="E11" s="5" t="s">
        <v>32</v>
      </c>
      <c r="F11" s="5" t="s">
        <v>2</v>
      </c>
      <c r="G11" s="5"/>
      <c r="H11" s="5" t="s">
        <v>6</v>
      </c>
      <c r="I11" s="5" t="s">
        <v>15</v>
      </c>
      <c r="J11" s="5" t="s">
        <v>12</v>
      </c>
      <c r="K11" s="5"/>
      <c r="L11" s="5" t="s">
        <v>26</v>
      </c>
      <c r="M11" s="5" t="s">
        <v>14</v>
      </c>
      <c r="N11" s="10" t="s">
        <v>22</v>
      </c>
      <c r="O11" s="5" t="s">
        <v>20</v>
      </c>
      <c r="P11" s="5" t="s">
        <v>21</v>
      </c>
      <c r="Q11" s="5" t="s">
        <v>3</v>
      </c>
      <c r="R11" s="5" t="s">
        <v>25</v>
      </c>
      <c r="S11" s="5" t="s">
        <v>27</v>
      </c>
      <c r="T11" s="5" t="s">
        <v>5</v>
      </c>
    </row>
    <row r="12" spans="1:20" ht="16.5" thickTop="1" thickBot="1" x14ac:dyDescent="0.3">
      <c r="A12" s="6">
        <v>1</v>
      </c>
      <c r="B12" s="1">
        <v>22</v>
      </c>
      <c r="C12" s="1">
        <v>10</v>
      </c>
      <c r="D12" s="1">
        <v>5</v>
      </c>
      <c r="E12" s="1">
        <v>4</v>
      </c>
      <c r="F12" s="4" t="s">
        <v>8</v>
      </c>
      <c r="H12" s="2">
        <v>2.6390932615613409</v>
      </c>
      <c r="I12" s="2">
        <f>+H12*F$5*F$9</f>
        <v>16.890196873992583</v>
      </c>
      <c r="J12" s="2">
        <f t="shared" ref="J12:J27" si="0">+F$7*H12</f>
        <v>1.9793199461710058</v>
      </c>
      <c r="L12" s="1">
        <v>12</v>
      </c>
      <c r="M12" s="1">
        <v>5</v>
      </c>
      <c r="N12" s="32"/>
      <c r="O12" s="27"/>
      <c r="P12" s="27"/>
      <c r="Q12" s="27"/>
      <c r="R12" s="22"/>
      <c r="S12" s="27"/>
      <c r="T12" s="23"/>
    </row>
    <row r="13" spans="1:20" ht="15.75" thickTop="1" x14ac:dyDescent="0.25">
      <c r="A13" s="6">
        <v>2</v>
      </c>
      <c r="B13" s="1">
        <f>+B12</f>
        <v>22</v>
      </c>
      <c r="C13" s="1">
        <v>10</v>
      </c>
      <c r="D13" s="1">
        <v>5</v>
      </c>
      <c r="E13" s="1">
        <v>8</v>
      </c>
      <c r="F13" s="4" t="str">
        <f>+F12</f>
        <v>low</v>
      </c>
      <c r="H13" s="2">
        <v>2.8285101228997975</v>
      </c>
      <c r="I13" s="2">
        <f t="shared" ref="I13:I27" si="1">+H13*F$5*F$9</f>
        <v>18.102464786558706</v>
      </c>
      <c r="J13" s="2">
        <f t="shared" si="0"/>
        <v>2.1213825921748484</v>
      </c>
      <c r="L13" s="1">
        <f>+L12</f>
        <v>12</v>
      </c>
      <c r="M13" s="1">
        <f>+M12</f>
        <v>5</v>
      </c>
      <c r="N13" s="33"/>
      <c r="O13" s="24"/>
      <c r="P13" s="24"/>
      <c r="Q13" s="24"/>
      <c r="R13" s="25"/>
      <c r="S13" s="24"/>
      <c r="T13" s="24"/>
    </row>
    <row r="14" spans="1:20" x14ac:dyDescent="0.25">
      <c r="A14" s="6">
        <v>3</v>
      </c>
      <c r="B14" s="1">
        <f t="shared" ref="B14:B19" si="2">+B13</f>
        <v>22</v>
      </c>
      <c r="C14" s="1">
        <v>10</v>
      </c>
      <c r="D14" s="1">
        <v>10</v>
      </c>
      <c r="E14" s="1">
        <v>4</v>
      </c>
      <c r="F14" s="4" t="str">
        <f t="shared" ref="F14:F27" si="3">+F13</f>
        <v>low</v>
      </c>
      <c r="H14" s="2">
        <v>3.0315220882392717</v>
      </c>
      <c r="I14" s="2">
        <f t="shared" si="1"/>
        <v>19.40174136473134</v>
      </c>
      <c r="J14" s="2">
        <f t="shared" si="0"/>
        <v>2.273641566179454</v>
      </c>
      <c r="L14" s="1">
        <f t="shared" ref="L14:M27" si="4">+L13</f>
        <v>12</v>
      </c>
      <c r="M14" s="1">
        <f t="shared" si="4"/>
        <v>5</v>
      </c>
      <c r="N14" s="33"/>
      <c r="O14" s="24"/>
      <c r="P14" s="24"/>
      <c r="Q14" s="24"/>
      <c r="R14" s="25"/>
      <c r="S14" s="24"/>
      <c r="T14" s="24"/>
    </row>
    <row r="15" spans="1:20" x14ac:dyDescent="0.25">
      <c r="A15" s="6">
        <v>4</v>
      </c>
      <c r="B15" s="1">
        <f t="shared" si="2"/>
        <v>22</v>
      </c>
      <c r="C15" s="1">
        <v>10</v>
      </c>
      <c r="D15" s="1">
        <v>10</v>
      </c>
      <c r="E15" s="1">
        <v>8</v>
      </c>
      <c r="F15" s="4" t="str">
        <f t="shared" si="3"/>
        <v>low</v>
      </c>
      <c r="H15" s="2">
        <v>3.2491049252674582</v>
      </c>
      <c r="I15" s="2">
        <f t="shared" si="1"/>
        <v>20.794271521711735</v>
      </c>
      <c r="J15" s="2">
        <f t="shared" si="0"/>
        <v>2.4368286939505936</v>
      </c>
      <c r="L15" s="1">
        <f t="shared" si="4"/>
        <v>12</v>
      </c>
      <c r="M15" s="1">
        <f t="shared" si="4"/>
        <v>5</v>
      </c>
      <c r="N15" s="33"/>
      <c r="O15" s="24"/>
      <c r="P15" s="24"/>
      <c r="Q15" s="24"/>
      <c r="R15" s="25"/>
      <c r="S15" s="24"/>
      <c r="T15" s="24"/>
    </row>
    <row r="16" spans="1:20" x14ac:dyDescent="0.25">
      <c r="A16" s="6">
        <v>5</v>
      </c>
      <c r="B16" s="1">
        <f t="shared" si="2"/>
        <v>22</v>
      </c>
      <c r="C16" s="1">
        <v>20</v>
      </c>
      <c r="D16" s="1">
        <v>5</v>
      </c>
      <c r="E16" s="1">
        <v>4</v>
      </c>
      <c r="F16" s="4" t="str">
        <f t="shared" si="3"/>
        <v>low</v>
      </c>
      <c r="H16" s="2">
        <v>3.3636843630096602</v>
      </c>
      <c r="I16" s="2">
        <f t="shared" si="1"/>
        <v>21.527579923261825</v>
      </c>
      <c r="J16" s="2">
        <f t="shared" si="0"/>
        <v>2.5227632722572451</v>
      </c>
      <c r="L16" s="1">
        <f t="shared" si="4"/>
        <v>12</v>
      </c>
      <c r="M16" s="1">
        <f t="shared" si="4"/>
        <v>5</v>
      </c>
      <c r="N16" s="33"/>
      <c r="O16" s="24"/>
      <c r="P16" s="24"/>
      <c r="Q16" s="24"/>
      <c r="R16" s="25"/>
      <c r="S16" s="24"/>
      <c r="T16" s="24"/>
    </row>
    <row r="17" spans="1:20" x14ac:dyDescent="0.25">
      <c r="A17" s="6">
        <v>6</v>
      </c>
      <c r="B17" s="1">
        <f t="shared" si="2"/>
        <v>22</v>
      </c>
      <c r="C17" s="1">
        <v>20</v>
      </c>
      <c r="D17" s="1">
        <v>5</v>
      </c>
      <c r="E17" s="1">
        <v>8</v>
      </c>
      <c r="F17" s="4" t="str">
        <f t="shared" si="3"/>
        <v>low</v>
      </c>
      <c r="H17" s="2">
        <v>3.6051076366220487</v>
      </c>
      <c r="I17" s="2">
        <f t="shared" si="1"/>
        <v>23.072688874381114</v>
      </c>
      <c r="J17" s="2">
        <f t="shared" si="0"/>
        <v>2.7038307274665367</v>
      </c>
      <c r="L17" s="1">
        <f t="shared" si="4"/>
        <v>12</v>
      </c>
      <c r="M17" s="1">
        <f t="shared" si="4"/>
        <v>5</v>
      </c>
      <c r="N17" s="33"/>
      <c r="O17" s="24"/>
      <c r="P17" s="24"/>
      <c r="Q17" s="24"/>
      <c r="R17" s="25"/>
      <c r="S17" s="24"/>
      <c r="T17" s="24"/>
    </row>
    <row r="18" spans="1:20" x14ac:dyDescent="0.25">
      <c r="A18" s="6">
        <v>7</v>
      </c>
      <c r="B18" s="1">
        <f t="shared" si="2"/>
        <v>22</v>
      </c>
      <c r="C18" s="1">
        <v>20</v>
      </c>
      <c r="D18" s="1">
        <v>10</v>
      </c>
      <c r="E18" s="1">
        <v>4</v>
      </c>
      <c r="F18" s="4" t="str">
        <f t="shared" si="3"/>
        <v>low</v>
      </c>
      <c r="H18" s="2">
        <v>3.8638586945184459</v>
      </c>
      <c r="I18" s="2">
        <f t="shared" si="1"/>
        <v>24.728695644918055</v>
      </c>
      <c r="J18" s="2">
        <f t="shared" si="0"/>
        <v>2.8978940208888346</v>
      </c>
      <c r="L18" s="1">
        <f t="shared" si="4"/>
        <v>12</v>
      </c>
      <c r="M18" s="1">
        <f t="shared" si="4"/>
        <v>5</v>
      </c>
      <c r="N18" s="33"/>
      <c r="O18" s="24"/>
      <c r="P18" s="24"/>
      <c r="Q18" s="24"/>
      <c r="R18" s="25"/>
      <c r="S18" s="24"/>
      <c r="T18" s="24"/>
    </row>
    <row r="19" spans="1:20" x14ac:dyDescent="0.25">
      <c r="A19" s="6">
        <v>8</v>
      </c>
      <c r="B19" s="1">
        <f t="shared" si="2"/>
        <v>22</v>
      </c>
      <c r="C19" s="1">
        <v>20</v>
      </c>
      <c r="D19" s="1">
        <v>10</v>
      </c>
      <c r="E19" s="1">
        <v>8</v>
      </c>
      <c r="F19" s="4" t="str">
        <f t="shared" si="3"/>
        <v>low</v>
      </c>
      <c r="H19" s="2">
        <v>4.1411812117749962</v>
      </c>
      <c r="I19" s="2">
        <f t="shared" si="1"/>
        <v>26.503559755359976</v>
      </c>
      <c r="J19" s="2">
        <f t="shared" si="0"/>
        <v>3.1058859088312474</v>
      </c>
      <c r="L19" s="1">
        <f t="shared" si="4"/>
        <v>12</v>
      </c>
      <c r="M19" s="1">
        <f t="shared" si="4"/>
        <v>5</v>
      </c>
      <c r="N19" s="33"/>
      <c r="O19" s="24"/>
      <c r="P19" s="24"/>
      <c r="Q19" s="24"/>
      <c r="R19" s="25"/>
      <c r="S19" s="24"/>
      <c r="T19" s="24"/>
    </row>
    <row r="20" spans="1:20" x14ac:dyDescent="0.25">
      <c r="A20" s="6">
        <v>9</v>
      </c>
      <c r="B20" s="1">
        <v>24</v>
      </c>
      <c r="C20" s="1">
        <v>10</v>
      </c>
      <c r="D20" s="1">
        <v>5</v>
      </c>
      <c r="E20" s="1">
        <v>4</v>
      </c>
      <c r="F20" s="4" t="str">
        <f t="shared" si="3"/>
        <v>low</v>
      </c>
      <c r="H20" s="2">
        <v>2.5666248709033912</v>
      </c>
      <c r="I20" s="2">
        <f t="shared" si="1"/>
        <v>16.426399173781704</v>
      </c>
      <c r="J20" s="2">
        <f t="shared" si="0"/>
        <v>1.9249686531775434</v>
      </c>
      <c r="L20" s="1">
        <f t="shared" si="4"/>
        <v>12</v>
      </c>
      <c r="M20" s="1">
        <f t="shared" si="4"/>
        <v>5</v>
      </c>
      <c r="N20" s="33"/>
      <c r="O20" s="24"/>
      <c r="P20" s="24"/>
      <c r="Q20" s="24"/>
      <c r="R20" s="25"/>
      <c r="S20" s="24"/>
      <c r="T20" s="24"/>
    </row>
    <row r="21" spans="1:20" x14ac:dyDescent="0.25">
      <c r="A21" s="6">
        <v>10</v>
      </c>
      <c r="B21" s="1">
        <f>+B20</f>
        <v>24</v>
      </c>
      <c r="C21" s="1">
        <v>10</v>
      </c>
      <c r="D21" s="1">
        <v>5</v>
      </c>
      <c r="E21" s="1">
        <v>8</v>
      </c>
      <c r="F21" s="4" t="str">
        <f t="shared" si="3"/>
        <v>low</v>
      </c>
      <c r="H21" s="2">
        <v>2.7508404249198941</v>
      </c>
      <c r="I21" s="2">
        <f t="shared" si="1"/>
        <v>17.605378719487323</v>
      </c>
      <c r="J21" s="2">
        <f t="shared" si="0"/>
        <v>2.0631303186899208</v>
      </c>
      <c r="L21" s="1">
        <f t="shared" si="4"/>
        <v>12</v>
      </c>
      <c r="M21" s="1">
        <f t="shared" si="4"/>
        <v>5</v>
      </c>
      <c r="N21" s="33"/>
      <c r="O21" s="24"/>
      <c r="P21" s="24"/>
      <c r="Q21" s="24"/>
      <c r="R21" s="25"/>
      <c r="S21" s="24"/>
      <c r="T21" s="24"/>
    </row>
    <row r="22" spans="1:20" x14ac:dyDescent="0.25">
      <c r="A22" s="6">
        <v>11</v>
      </c>
      <c r="B22" s="1">
        <f t="shared" ref="B22:B27" si="5">+B21</f>
        <v>24</v>
      </c>
      <c r="C22" s="1">
        <v>10</v>
      </c>
      <c r="D22" s="1">
        <v>10</v>
      </c>
      <c r="E22" s="1">
        <v>4</v>
      </c>
      <c r="F22" s="4" t="str">
        <f t="shared" si="3"/>
        <v>low</v>
      </c>
      <c r="H22" s="2">
        <v>2.948277767101203</v>
      </c>
      <c r="I22" s="2">
        <f t="shared" si="1"/>
        <v>18.868977709447702</v>
      </c>
      <c r="J22" s="2">
        <f t="shared" si="0"/>
        <v>2.2112083253259023</v>
      </c>
      <c r="L22" s="1">
        <f t="shared" si="4"/>
        <v>12</v>
      </c>
      <c r="M22" s="1">
        <f t="shared" si="4"/>
        <v>5</v>
      </c>
      <c r="N22" s="33"/>
      <c r="O22" s="24"/>
      <c r="P22" s="24"/>
      <c r="Q22" s="24"/>
      <c r="R22" s="25"/>
      <c r="S22" s="24"/>
      <c r="T22" s="24"/>
    </row>
    <row r="23" spans="1:20" x14ac:dyDescent="0.25">
      <c r="A23" s="6">
        <v>12</v>
      </c>
      <c r="B23" s="1">
        <f t="shared" si="5"/>
        <v>24</v>
      </c>
      <c r="C23" s="1">
        <v>10</v>
      </c>
      <c r="D23" s="1">
        <v>10</v>
      </c>
      <c r="E23" s="1">
        <v>8</v>
      </c>
      <c r="F23" s="4" t="str">
        <f t="shared" si="3"/>
        <v>low</v>
      </c>
      <c r="H23" s="2">
        <v>3.159885870964827</v>
      </c>
      <c r="I23" s="2">
        <f t="shared" si="1"/>
        <v>20.223269574174893</v>
      </c>
      <c r="J23" s="2">
        <f t="shared" si="0"/>
        <v>2.3699144032236203</v>
      </c>
      <c r="L23" s="1">
        <f t="shared" si="4"/>
        <v>12</v>
      </c>
      <c r="M23" s="1">
        <f t="shared" si="4"/>
        <v>5</v>
      </c>
      <c r="N23" s="33"/>
      <c r="O23" s="24"/>
      <c r="P23" s="24"/>
      <c r="Q23" s="24"/>
      <c r="R23" s="25"/>
      <c r="S23" s="24"/>
      <c r="T23" s="24"/>
    </row>
    <row r="24" spans="1:20" x14ac:dyDescent="0.25">
      <c r="A24" s="6">
        <v>13</v>
      </c>
      <c r="B24" s="1">
        <f t="shared" si="5"/>
        <v>24</v>
      </c>
      <c r="C24" s="1">
        <v>20</v>
      </c>
      <c r="D24" s="1">
        <v>5</v>
      </c>
      <c r="E24" s="1">
        <v>4</v>
      </c>
      <c r="F24" s="4" t="str">
        <f t="shared" si="3"/>
        <v>low</v>
      </c>
      <c r="H24" s="2">
        <v>3.2713190055518462</v>
      </c>
      <c r="I24" s="2">
        <f t="shared" si="1"/>
        <v>20.936441635531818</v>
      </c>
      <c r="J24" s="2">
        <f t="shared" si="0"/>
        <v>2.4534892541638849</v>
      </c>
      <c r="L24" s="1">
        <f t="shared" si="4"/>
        <v>12</v>
      </c>
      <c r="M24" s="1">
        <f t="shared" si="4"/>
        <v>5</v>
      </c>
      <c r="N24" s="33"/>
      <c r="O24" s="24"/>
      <c r="P24" s="24"/>
      <c r="Q24" s="24"/>
      <c r="R24" s="25"/>
      <c r="S24" s="24"/>
      <c r="T24" s="24"/>
    </row>
    <row r="25" spans="1:20" x14ac:dyDescent="0.25">
      <c r="A25" s="6">
        <v>14</v>
      </c>
      <c r="B25" s="1">
        <f t="shared" si="5"/>
        <v>24</v>
      </c>
      <c r="C25" s="1">
        <v>20</v>
      </c>
      <c r="D25" s="1">
        <v>5</v>
      </c>
      <c r="E25" s="1">
        <v>8</v>
      </c>
      <c r="F25" s="4" t="str">
        <f t="shared" si="3"/>
        <v>low</v>
      </c>
      <c r="H25" s="2">
        <v>3.5061128976410854</v>
      </c>
      <c r="I25" s="2">
        <f t="shared" si="1"/>
        <v>22.439122544902947</v>
      </c>
      <c r="J25" s="2">
        <f t="shared" si="0"/>
        <v>2.6295846732308141</v>
      </c>
      <c r="L25" s="1">
        <f t="shared" si="4"/>
        <v>12</v>
      </c>
      <c r="M25" s="1">
        <f t="shared" si="4"/>
        <v>5</v>
      </c>
      <c r="N25" s="33"/>
      <c r="O25" s="24"/>
      <c r="P25" s="24"/>
      <c r="Q25" s="24"/>
      <c r="R25" s="25"/>
      <c r="S25" s="24"/>
      <c r="T25" s="24"/>
    </row>
    <row r="26" spans="1:20" x14ac:dyDescent="0.25">
      <c r="A26" s="6">
        <v>15</v>
      </c>
      <c r="B26" s="1">
        <f t="shared" si="5"/>
        <v>24</v>
      </c>
      <c r="C26" s="1">
        <v>20</v>
      </c>
      <c r="D26" s="1">
        <v>10</v>
      </c>
      <c r="E26" s="1">
        <v>4</v>
      </c>
      <c r="F26" s="4" t="str">
        <f t="shared" si="3"/>
        <v>low</v>
      </c>
      <c r="H26" s="2">
        <v>3.7577587603479419</v>
      </c>
      <c r="I26" s="2">
        <f t="shared" si="1"/>
        <v>24.049656066226831</v>
      </c>
      <c r="J26" s="2">
        <f t="shared" si="0"/>
        <v>2.8183190702609564</v>
      </c>
      <c r="L26" s="1">
        <f t="shared" si="4"/>
        <v>12</v>
      </c>
      <c r="M26" s="1">
        <f t="shared" si="4"/>
        <v>5</v>
      </c>
      <c r="N26" s="33"/>
      <c r="O26" s="24"/>
      <c r="P26" s="24"/>
      <c r="Q26" s="24"/>
      <c r="R26" s="25"/>
      <c r="S26" s="24"/>
      <c r="T26" s="24"/>
    </row>
    <row r="27" spans="1:20" x14ac:dyDescent="0.25">
      <c r="A27" s="6">
        <v>16</v>
      </c>
      <c r="B27" s="1">
        <f t="shared" si="5"/>
        <v>24</v>
      </c>
      <c r="C27" s="1">
        <v>20</v>
      </c>
      <c r="D27" s="1">
        <v>10</v>
      </c>
      <c r="E27" s="1">
        <v>8</v>
      </c>
      <c r="F27" s="4" t="str">
        <f t="shared" si="3"/>
        <v>low</v>
      </c>
      <c r="H27" s="2">
        <v>4.0274661179542024</v>
      </c>
      <c r="I27" s="2">
        <f t="shared" si="1"/>
        <v>25.775783154906897</v>
      </c>
      <c r="J27" s="2">
        <f t="shared" si="0"/>
        <v>3.020599588465652</v>
      </c>
      <c r="L27" s="1">
        <f t="shared" si="4"/>
        <v>12</v>
      </c>
      <c r="M27" s="1">
        <f t="shared" si="4"/>
        <v>5</v>
      </c>
      <c r="N27" s="33"/>
      <c r="O27" s="24"/>
      <c r="P27" s="24"/>
      <c r="Q27" s="24"/>
      <c r="R27" s="25"/>
      <c r="S27" s="24"/>
      <c r="T27" s="24"/>
    </row>
    <row r="28" spans="1:20" x14ac:dyDescent="0.25">
      <c r="A28" s="6"/>
      <c r="F28" s="4"/>
      <c r="N28" s="9"/>
      <c r="O28" s="3"/>
      <c r="P28" s="3"/>
    </row>
    <row r="29" spans="1:20" x14ac:dyDescent="0.25">
      <c r="A29" s="6"/>
      <c r="F29" s="4"/>
      <c r="N29" s="9"/>
      <c r="O29" s="3"/>
      <c r="P29" s="3"/>
    </row>
    <row r="30" spans="1:20" ht="60" x14ac:dyDescent="0.25">
      <c r="A30" s="5" t="s">
        <v>0</v>
      </c>
      <c r="B30" s="5" t="s">
        <v>1</v>
      </c>
      <c r="C30" s="5" t="s">
        <v>30</v>
      </c>
      <c r="D30" s="5" t="s">
        <v>31</v>
      </c>
      <c r="E30" s="5" t="s">
        <v>32</v>
      </c>
      <c r="F30" s="5" t="s">
        <v>2</v>
      </c>
      <c r="G30" s="5"/>
      <c r="H30" s="5" t="s">
        <v>6</v>
      </c>
      <c r="I30" s="5" t="s">
        <v>15</v>
      </c>
      <c r="J30" s="5" t="s">
        <v>12</v>
      </c>
      <c r="K30" s="5"/>
      <c r="L30" s="5" t="s">
        <v>26</v>
      </c>
      <c r="M30" s="5" t="s">
        <v>14</v>
      </c>
      <c r="N30" s="10" t="s">
        <v>22</v>
      </c>
      <c r="O30" s="5" t="s">
        <v>20</v>
      </c>
      <c r="P30" s="5" t="s">
        <v>21</v>
      </c>
      <c r="Q30" s="5" t="s">
        <v>3</v>
      </c>
      <c r="R30" s="5" t="s">
        <v>25</v>
      </c>
      <c r="S30" s="5" t="s">
        <v>27</v>
      </c>
      <c r="T30" s="5" t="s">
        <v>5</v>
      </c>
    </row>
    <row r="31" spans="1:20" x14ac:dyDescent="0.25">
      <c r="A31" s="6">
        <v>17</v>
      </c>
      <c r="B31" s="1">
        <v>22</v>
      </c>
      <c r="C31" s="1">
        <v>10</v>
      </c>
      <c r="D31" s="1">
        <v>5</v>
      </c>
      <c r="E31" s="1">
        <v>4</v>
      </c>
      <c r="F31" s="4" t="s">
        <v>7</v>
      </c>
      <c r="H31" s="2">
        <v>2.1482930691554252</v>
      </c>
      <c r="I31" s="2">
        <f t="shared" ref="I31:I46" si="6">+H31*F$5*F$9</f>
        <v>13.749075642594722</v>
      </c>
      <c r="J31" s="2">
        <f t="shared" ref="J31:J46" si="7">+F$7*H31</f>
        <v>1.6112198018665689</v>
      </c>
      <c r="L31" s="1">
        <v>12</v>
      </c>
      <c r="M31" s="1">
        <v>5</v>
      </c>
      <c r="N31" s="33"/>
      <c r="O31" s="24"/>
      <c r="P31" s="24"/>
      <c r="Q31" s="24"/>
      <c r="R31" s="25"/>
      <c r="S31" s="24"/>
      <c r="T31" s="24"/>
    </row>
    <row r="32" spans="1:20" x14ac:dyDescent="0.25">
      <c r="A32" s="6">
        <v>18</v>
      </c>
      <c r="B32" s="1">
        <f>+B31</f>
        <v>22</v>
      </c>
      <c r="C32" s="1">
        <v>10</v>
      </c>
      <c r="D32" s="1">
        <v>5</v>
      </c>
      <c r="E32" s="1">
        <v>8</v>
      </c>
      <c r="F32" s="4" t="str">
        <f>+F31</f>
        <v>high</v>
      </c>
      <c r="H32" s="2">
        <v>2.5547654029506641</v>
      </c>
      <c r="I32" s="2">
        <f t="shared" si="6"/>
        <v>16.350498578884253</v>
      </c>
      <c r="J32" s="2">
        <f t="shared" si="7"/>
        <v>1.916074052212998</v>
      </c>
      <c r="L32" s="1">
        <f>+L31</f>
        <v>12</v>
      </c>
      <c r="M32" s="1">
        <f t="shared" ref="M32:M46" si="8">+M31</f>
        <v>5</v>
      </c>
      <c r="N32" s="33"/>
      <c r="O32" s="24"/>
      <c r="P32" s="24"/>
      <c r="Q32" s="24"/>
      <c r="R32" s="25"/>
      <c r="S32" s="24"/>
      <c r="T32" s="24"/>
    </row>
    <row r="33" spans="1:20" x14ac:dyDescent="0.25">
      <c r="A33" s="6">
        <v>19</v>
      </c>
      <c r="B33" s="1">
        <f t="shared" ref="B33:B38" si="9">+B32</f>
        <v>22</v>
      </c>
      <c r="C33" s="1">
        <v>10</v>
      </c>
      <c r="D33" s="1">
        <v>10</v>
      </c>
      <c r="E33" s="1">
        <v>4</v>
      </c>
      <c r="F33" s="4" t="str">
        <f t="shared" ref="F33:F46" si="10">+F32</f>
        <v>high</v>
      </c>
      <c r="H33" s="2">
        <v>2.4677407145903683</v>
      </c>
      <c r="I33" s="2">
        <f t="shared" si="6"/>
        <v>15.793540573378358</v>
      </c>
      <c r="J33" s="2">
        <f t="shared" si="7"/>
        <v>1.8508055359427762</v>
      </c>
      <c r="L33" s="1">
        <f t="shared" ref="L33:L46" si="11">+L32</f>
        <v>12</v>
      </c>
      <c r="M33" s="1">
        <f t="shared" si="8"/>
        <v>5</v>
      </c>
      <c r="N33" s="33"/>
      <c r="O33" s="24"/>
      <c r="P33" s="24"/>
      <c r="Q33" s="24"/>
      <c r="R33" s="25"/>
      <c r="S33" s="24"/>
      <c r="T33" s="24"/>
    </row>
    <row r="34" spans="1:20" x14ac:dyDescent="0.25">
      <c r="A34" s="6">
        <v>20</v>
      </c>
      <c r="B34" s="1">
        <f t="shared" si="9"/>
        <v>22</v>
      </c>
      <c r="C34" s="1">
        <v>10</v>
      </c>
      <c r="D34" s="1">
        <v>10</v>
      </c>
      <c r="E34" s="1">
        <v>8</v>
      </c>
      <c r="F34" s="4" t="str">
        <f t="shared" si="10"/>
        <v>high</v>
      </c>
      <c r="H34" s="2">
        <v>2.9346548157727654</v>
      </c>
      <c r="I34" s="2">
        <f t="shared" si="6"/>
        <v>18.781790820945698</v>
      </c>
      <c r="J34" s="2">
        <f t="shared" si="7"/>
        <v>2.2009911118295742</v>
      </c>
      <c r="L34" s="1">
        <f t="shared" si="11"/>
        <v>12</v>
      </c>
      <c r="M34" s="1">
        <f t="shared" si="8"/>
        <v>5</v>
      </c>
      <c r="N34" s="33"/>
      <c r="O34" s="24"/>
      <c r="P34" s="24"/>
      <c r="Q34" s="24"/>
      <c r="R34" s="25"/>
      <c r="S34" s="24"/>
      <c r="T34" s="24"/>
    </row>
    <row r="35" spans="1:20" x14ac:dyDescent="0.25">
      <c r="A35" s="6">
        <v>21</v>
      </c>
      <c r="B35" s="1">
        <f t="shared" si="9"/>
        <v>22</v>
      </c>
      <c r="C35" s="1">
        <v>20</v>
      </c>
      <c r="D35" s="1">
        <v>5</v>
      </c>
      <c r="E35" s="1">
        <v>4</v>
      </c>
      <c r="F35" s="4" t="str">
        <f t="shared" si="10"/>
        <v>high</v>
      </c>
      <c r="H35" s="2">
        <v>2.6448590103183052</v>
      </c>
      <c r="I35" s="2">
        <f t="shared" si="6"/>
        <v>16.927097666037152</v>
      </c>
      <c r="J35" s="2">
        <f t="shared" si="7"/>
        <v>1.983644257738729</v>
      </c>
      <c r="L35" s="1">
        <f t="shared" si="11"/>
        <v>12</v>
      </c>
      <c r="M35" s="1">
        <f t="shared" si="8"/>
        <v>5</v>
      </c>
      <c r="N35" s="33"/>
      <c r="O35" s="24"/>
      <c r="P35" s="24"/>
      <c r="Q35" s="24"/>
      <c r="R35" s="25"/>
      <c r="S35" s="24"/>
      <c r="T35" s="24"/>
    </row>
    <row r="36" spans="1:20" x14ac:dyDescent="0.25">
      <c r="A36" s="6">
        <v>22</v>
      </c>
      <c r="B36" s="1">
        <f t="shared" si="9"/>
        <v>22</v>
      </c>
      <c r="C36" s="1">
        <v>20</v>
      </c>
      <c r="D36" s="1">
        <v>5</v>
      </c>
      <c r="E36" s="1">
        <v>8</v>
      </c>
      <c r="F36" s="4" t="str">
        <f t="shared" si="10"/>
        <v>high</v>
      </c>
      <c r="H36" s="2">
        <v>3.1452851532495836</v>
      </c>
      <c r="I36" s="2">
        <f t="shared" si="6"/>
        <v>20.129824980797338</v>
      </c>
      <c r="J36" s="2">
        <f t="shared" si="7"/>
        <v>2.3589638649371878</v>
      </c>
      <c r="L36" s="1">
        <f t="shared" si="11"/>
        <v>12</v>
      </c>
      <c r="M36" s="1">
        <f t="shared" si="8"/>
        <v>5</v>
      </c>
      <c r="N36" s="33"/>
      <c r="O36" s="24"/>
      <c r="P36" s="24"/>
      <c r="Q36" s="24"/>
      <c r="R36" s="25"/>
      <c r="S36" s="24"/>
      <c r="T36" s="24"/>
    </row>
    <row r="37" spans="1:20" x14ac:dyDescent="0.25">
      <c r="A37" s="6">
        <v>23</v>
      </c>
      <c r="B37" s="1">
        <f t="shared" si="9"/>
        <v>22</v>
      </c>
      <c r="C37" s="1">
        <v>20</v>
      </c>
      <c r="D37" s="1">
        <v>10</v>
      </c>
      <c r="E37" s="1">
        <v>4</v>
      </c>
      <c r="F37" s="4" t="str">
        <f t="shared" si="10"/>
        <v>high</v>
      </c>
      <c r="H37" s="2">
        <v>3.0381451943517233</v>
      </c>
      <c r="I37" s="2">
        <f t="shared" si="6"/>
        <v>19.44412924385103</v>
      </c>
      <c r="J37" s="2">
        <f t="shared" si="7"/>
        <v>2.2786088957637922</v>
      </c>
      <c r="L37" s="1">
        <f t="shared" si="11"/>
        <v>12</v>
      </c>
      <c r="M37" s="1">
        <f t="shared" si="8"/>
        <v>5</v>
      </c>
      <c r="N37" s="33"/>
      <c r="O37" s="24"/>
      <c r="P37" s="24"/>
      <c r="Q37" s="24"/>
      <c r="R37" s="25"/>
      <c r="S37" s="24"/>
      <c r="T37" s="24"/>
    </row>
    <row r="38" spans="1:20" x14ac:dyDescent="0.25">
      <c r="A38" s="6">
        <v>24</v>
      </c>
      <c r="B38" s="1">
        <f t="shared" si="9"/>
        <v>22</v>
      </c>
      <c r="C38" s="1">
        <v>20</v>
      </c>
      <c r="D38" s="1">
        <v>10</v>
      </c>
      <c r="E38" s="1">
        <v>8</v>
      </c>
      <c r="F38" s="4" t="str">
        <f t="shared" si="10"/>
        <v>high</v>
      </c>
      <c r="H38" s="2">
        <v>3.6129838815343942</v>
      </c>
      <c r="I38" s="2">
        <f t="shared" si="6"/>
        <v>23.123096841820125</v>
      </c>
      <c r="J38" s="2">
        <f t="shared" si="7"/>
        <v>2.7097379111507958</v>
      </c>
      <c r="L38" s="1">
        <f t="shared" si="11"/>
        <v>12</v>
      </c>
      <c r="M38" s="1">
        <f t="shared" si="8"/>
        <v>5</v>
      </c>
      <c r="N38" s="33"/>
      <c r="O38" s="24"/>
      <c r="P38" s="24"/>
      <c r="Q38" s="24"/>
      <c r="R38" s="25"/>
      <c r="S38" s="24"/>
      <c r="T38" s="24"/>
    </row>
    <row r="39" spans="1:20" x14ac:dyDescent="0.25">
      <c r="A39" s="6">
        <v>25</v>
      </c>
      <c r="B39" s="1">
        <v>24</v>
      </c>
      <c r="C39" s="1">
        <v>10</v>
      </c>
      <c r="D39" s="1">
        <v>5</v>
      </c>
      <c r="E39" s="1">
        <v>4</v>
      </c>
      <c r="F39" s="4" t="str">
        <f t="shared" si="10"/>
        <v>high</v>
      </c>
      <c r="H39" s="2">
        <v>2.0748089034073254</v>
      </c>
      <c r="I39" s="2">
        <f t="shared" si="6"/>
        <v>13.278776981806883</v>
      </c>
      <c r="J39" s="2">
        <f t="shared" si="7"/>
        <v>1.5561066775554941</v>
      </c>
      <c r="L39" s="1">
        <f t="shared" si="11"/>
        <v>12</v>
      </c>
      <c r="M39" s="1">
        <f t="shared" si="8"/>
        <v>5</v>
      </c>
      <c r="N39" s="33"/>
      <c r="O39" s="24"/>
      <c r="P39" s="24"/>
      <c r="Q39" s="24"/>
      <c r="R39" s="25"/>
      <c r="S39" s="24"/>
      <c r="T39" s="24"/>
    </row>
    <row r="40" spans="1:20" x14ac:dyDescent="0.25">
      <c r="A40" s="6">
        <v>26</v>
      </c>
      <c r="B40" s="1">
        <f>+B39</f>
        <v>24</v>
      </c>
      <c r="C40" s="1">
        <v>10</v>
      </c>
      <c r="D40" s="1">
        <v>5</v>
      </c>
      <c r="E40" s="1">
        <v>8</v>
      </c>
      <c r="F40" s="4" t="str">
        <f t="shared" si="10"/>
        <v>high</v>
      </c>
      <c r="H40" s="2">
        <v>2.4673775102029851</v>
      </c>
      <c r="I40" s="2">
        <f t="shared" si="6"/>
        <v>15.791216065299105</v>
      </c>
      <c r="J40" s="2">
        <f t="shared" si="7"/>
        <v>1.850533132652239</v>
      </c>
      <c r="L40" s="1">
        <f t="shared" si="11"/>
        <v>12</v>
      </c>
      <c r="M40" s="1">
        <f t="shared" si="8"/>
        <v>5</v>
      </c>
      <c r="N40" s="33"/>
      <c r="O40" s="24"/>
      <c r="P40" s="24"/>
      <c r="Q40" s="24"/>
      <c r="R40" s="25"/>
      <c r="S40" s="24"/>
      <c r="T40" s="24"/>
    </row>
    <row r="41" spans="1:20" x14ac:dyDescent="0.25">
      <c r="A41" s="6">
        <v>27</v>
      </c>
      <c r="B41" s="1">
        <f t="shared" ref="B41:B46" si="12">+B40</f>
        <v>24</v>
      </c>
      <c r="C41" s="1">
        <v>10</v>
      </c>
      <c r="D41" s="1">
        <v>10</v>
      </c>
      <c r="E41" s="1">
        <v>4</v>
      </c>
      <c r="F41" s="4" t="str">
        <f t="shared" si="10"/>
        <v>high</v>
      </c>
      <c r="H41" s="2">
        <v>2.3833295742771972</v>
      </c>
      <c r="I41" s="2">
        <f t="shared" si="6"/>
        <v>15.253309275374063</v>
      </c>
      <c r="J41" s="2">
        <f t="shared" si="7"/>
        <v>1.7874971807078979</v>
      </c>
      <c r="L41" s="1">
        <f t="shared" si="11"/>
        <v>12</v>
      </c>
      <c r="M41" s="1">
        <f t="shared" si="8"/>
        <v>5</v>
      </c>
      <c r="N41" s="33"/>
      <c r="O41" s="24"/>
      <c r="P41" s="24"/>
      <c r="Q41" s="24"/>
      <c r="R41" s="25"/>
      <c r="S41" s="24"/>
      <c r="T41" s="24"/>
    </row>
    <row r="42" spans="1:20" x14ac:dyDescent="0.25">
      <c r="A42" s="6">
        <v>28</v>
      </c>
      <c r="B42" s="1">
        <f t="shared" si="12"/>
        <v>24</v>
      </c>
      <c r="C42" s="1">
        <v>10</v>
      </c>
      <c r="D42" s="1">
        <v>10</v>
      </c>
      <c r="E42" s="1">
        <v>8</v>
      </c>
      <c r="F42" s="4" t="str">
        <f t="shared" si="10"/>
        <v>high</v>
      </c>
      <c r="H42" s="2">
        <v>2.834272487126849</v>
      </c>
      <c r="I42" s="2">
        <f t="shared" si="6"/>
        <v>18.139343917611836</v>
      </c>
      <c r="J42" s="2">
        <f t="shared" si="7"/>
        <v>2.1257043653451366</v>
      </c>
      <c r="L42" s="1">
        <f t="shared" si="11"/>
        <v>12</v>
      </c>
      <c r="M42" s="1">
        <f t="shared" si="8"/>
        <v>5</v>
      </c>
      <c r="N42" s="33"/>
      <c r="O42" s="24"/>
      <c r="P42" s="24"/>
      <c r="Q42" s="24"/>
      <c r="R42" s="25"/>
      <c r="S42" s="24"/>
      <c r="T42" s="24"/>
    </row>
    <row r="43" spans="1:20" x14ac:dyDescent="0.25">
      <c r="A43" s="6">
        <v>29</v>
      </c>
      <c r="B43" s="1">
        <f t="shared" si="12"/>
        <v>24</v>
      </c>
      <c r="C43" s="1">
        <v>20</v>
      </c>
      <c r="D43" s="1">
        <v>5</v>
      </c>
      <c r="E43" s="1">
        <v>4</v>
      </c>
      <c r="F43" s="4" t="str">
        <f t="shared" si="10"/>
        <v>high</v>
      </c>
      <c r="H43" s="2">
        <v>2.5543893901882204</v>
      </c>
      <c r="I43" s="2">
        <f t="shared" si="6"/>
        <v>16.34809209720461</v>
      </c>
      <c r="J43" s="2">
        <f t="shared" si="7"/>
        <v>1.9157920426411654</v>
      </c>
      <c r="L43" s="1">
        <f t="shared" si="11"/>
        <v>12</v>
      </c>
      <c r="M43" s="1">
        <f t="shared" si="8"/>
        <v>5</v>
      </c>
      <c r="N43" s="33"/>
      <c r="O43" s="24"/>
      <c r="P43" s="24"/>
      <c r="Q43" s="24"/>
      <c r="R43" s="25"/>
      <c r="S43" s="24"/>
      <c r="T43" s="24"/>
    </row>
    <row r="44" spans="1:20" x14ac:dyDescent="0.25">
      <c r="A44" s="6">
        <v>30</v>
      </c>
      <c r="B44" s="1">
        <f t="shared" si="12"/>
        <v>24</v>
      </c>
      <c r="C44" s="1">
        <v>20</v>
      </c>
      <c r="D44" s="1">
        <v>5</v>
      </c>
      <c r="E44" s="1">
        <v>8</v>
      </c>
      <c r="F44" s="4" t="str">
        <f t="shared" si="10"/>
        <v>high</v>
      </c>
      <c r="H44" s="2">
        <v>3.0376980372992937</v>
      </c>
      <c r="I44" s="2">
        <f t="shared" si="6"/>
        <v>19.441267438715482</v>
      </c>
      <c r="J44" s="2">
        <f t="shared" si="7"/>
        <v>2.2782735279744704</v>
      </c>
      <c r="L44" s="1">
        <f t="shared" si="11"/>
        <v>12</v>
      </c>
      <c r="M44" s="1">
        <f t="shared" si="8"/>
        <v>5</v>
      </c>
      <c r="N44" s="33"/>
      <c r="O44" s="24"/>
      <c r="P44" s="24"/>
      <c r="Q44" s="24"/>
      <c r="R44" s="25"/>
      <c r="S44" s="24"/>
      <c r="T44" s="24"/>
    </row>
    <row r="45" spans="1:20" x14ac:dyDescent="0.25">
      <c r="A45" s="6">
        <v>31</v>
      </c>
      <c r="B45" s="1">
        <f t="shared" si="12"/>
        <v>24</v>
      </c>
      <c r="C45" s="1">
        <v>20</v>
      </c>
      <c r="D45" s="1">
        <v>10</v>
      </c>
      <c r="E45" s="1">
        <v>4</v>
      </c>
      <c r="F45" s="4" t="str">
        <f t="shared" si="10"/>
        <v>high</v>
      </c>
      <c r="H45" s="2">
        <v>2.9342228905310881</v>
      </c>
      <c r="I45" s="2">
        <f t="shared" si="6"/>
        <v>18.779026499398963</v>
      </c>
      <c r="J45" s="2">
        <f t="shared" si="7"/>
        <v>2.2006671678983158</v>
      </c>
      <c r="L45" s="1">
        <f t="shared" si="11"/>
        <v>12</v>
      </c>
      <c r="M45" s="1">
        <f t="shared" si="8"/>
        <v>5</v>
      </c>
      <c r="N45" s="33"/>
      <c r="O45" s="24"/>
      <c r="P45" s="24"/>
      <c r="Q45" s="24"/>
      <c r="R45" s="25"/>
      <c r="S45" s="24"/>
      <c r="T45" s="24"/>
    </row>
    <row r="46" spans="1:20" x14ac:dyDescent="0.25">
      <c r="A46" s="6">
        <v>32</v>
      </c>
      <c r="B46" s="1">
        <f t="shared" si="12"/>
        <v>24</v>
      </c>
      <c r="C46" s="1">
        <v>20</v>
      </c>
      <c r="D46" s="1">
        <v>10</v>
      </c>
      <c r="E46" s="1">
        <v>8</v>
      </c>
      <c r="F46" s="4" t="str">
        <f t="shared" si="10"/>
        <v>high</v>
      </c>
      <c r="H46" s="2">
        <v>3.4893987384234206</v>
      </c>
      <c r="I46" s="2">
        <f t="shared" si="6"/>
        <v>22.332151925909894</v>
      </c>
      <c r="J46" s="2">
        <f t="shared" si="7"/>
        <v>2.6170490538175653</v>
      </c>
      <c r="L46" s="1">
        <f t="shared" si="11"/>
        <v>12</v>
      </c>
      <c r="M46" s="1">
        <f t="shared" si="8"/>
        <v>5</v>
      </c>
      <c r="N46" s="33"/>
      <c r="O46" s="24"/>
      <c r="P46" s="24"/>
      <c r="Q46" s="24"/>
      <c r="R46" s="25"/>
      <c r="S46" s="24"/>
      <c r="T46" s="24"/>
    </row>
  </sheetData>
  <mergeCells count="1">
    <mergeCell ref="A3:C3"/>
  </mergeCells>
  <pageMargins left="0.7" right="0.7" top="0.75" bottom="0.75" header="0.3" footer="0.3"/>
  <pageSetup scale="54" orientation="landscape" verticalDpi="0" r:id="rId1"/>
  <headerFooter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workbookViewId="0"/>
  </sheetViews>
  <sheetFormatPr defaultRowHeight="15" x14ac:dyDescent="0.25"/>
  <cols>
    <col min="1" max="1" width="37.42578125" customWidth="1"/>
  </cols>
  <sheetData>
    <row r="1" spans="1:16" ht="18.75" x14ac:dyDescent="0.3">
      <c r="A1" s="7" t="s">
        <v>33</v>
      </c>
    </row>
    <row r="2" spans="1:16" ht="18.75" x14ac:dyDescent="0.3">
      <c r="A2" s="7" t="s">
        <v>34</v>
      </c>
    </row>
    <row r="3" spans="1:16" ht="18.75" x14ac:dyDescent="0.3">
      <c r="A3" s="49">
        <v>42266</v>
      </c>
      <c r="B3" s="49"/>
      <c r="C3" s="49"/>
    </row>
    <row r="4" spans="1:16" ht="18.75" x14ac:dyDescent="0.3">
      <c r="A4" s="20"/>
      <c r="B4" s="20"/>
      <c r="C4" s="20"/>
    </row>
    <row r="5" spans="1:16" x14ac:dyDescent="0.25">
      <c r="A5" s="37"/>
      <c r="B5" t="s">
        <v>35</v>
      </c>
      <c r="H5" s="38">
        <v>1</v>
      </c>
    </row>
    <row r="6" spans="1:16" x14ac:dyDescent="0.25">
      <c r="A6" s="37"/>
      <c r="B6" t="s">
        <v>36</v>
      </c>
      <c r="H6" s="39">
        <v>8</v>
      </c>
    </row>
    <row r="8" spans="1:16" x14ac:dyDescent="0.25">
      <c r="A8" s="40"/>
      <c r="B8" s="41" t="s">
        <v>37</v>
      </c>
      <c r="C8" s="41" t="s">
        <v>38</v>
      </c>
      <c r="D8" s="41" t="s">
        <v>39</v>
      </c>
      <c r="E8" s="41" t="s">
        <v>40</v>
      </c>
      <c r="F8" s="41" t="s">
        <v>41</v>
      </c>
      <c r="G8" s="41" t="s">
        <v>42</v>
      </c>
      <c r="H8" s="41" t="s">
        <v>43</v>
      </c>
      <c r="I8" s="41" t="s">
        <v>44</v>
      </c>
      <c r="J8" s="41" t="s">
        <v>45</v>
      </c>
      <c r="K8" s="41" t="s">
        <v>46</v>
      </c>
      <c r="L8" s="41"/>
      <c r="M8" s="41"/>
      <c r="N8" s="41"/>
      <c r="O8" s="41"/>
      <c r="P8" s="41"/>
    </row>
    <row r="9" spans="1:16" x14ac:dyDescent="0.25">
      <c r="A9" s="40" t="s">
        <v>47</v>
      </c>
      <c r="B9" s="42">
        <v>100</v>
      </c>
      <c r="C9" s="42">
        <f t="shared" ref="C9:K9" si="0">+B9*(1+$H$5)</f>
        <v>200</v>
      </c>
      <c r="D9" s="42">
        <f t="shared" si="0"/>
        <v>400</v>
      </c>
      <c r="E9" s="42">
        <f t="shared" si="0"/>
        <v>800</v>
      </c>
      <c r="F9" s="42">
        <f t="shared" si="0"/>
        <v>1600</v>
      </c>
      <c r="G9" s="42">
        <f t="shared" si="0"/>
        <v>3200</v>
      </c>
      <c r="H9" s="42">
        <f t="shared" si="0"/>
        <v>6400</v>
      </c>
      <c r="I9" s="42">
        <f t="shared" si="0"/>
        <v>12800</v>
      </c>
      <c r="J9" s="42">
        <f t="shared" si="0"/>
        <v>25600</v>
      </c>
      <c r="K9" s="42">
        <f t="shared" si="0"/>
        <v>51200</v>
      </c>
      <c r="L9" s="42"/>
      <c r="M9" s="42"/>
      <c r="N9" s="42"/>
      <c r="O9" s="42"/>
      <c r="P9" s="42"/>
    </row>
    <row r="10" spans="1:16" x14ac:dyDescent="0.25">
      <c r="A10" s="40" t="s">
        <v>48</v>
      </c>
      <c r="B10" s="43">
        <f>+B9</f>
        <v>100</v>
      </c>
      <c r="C10" s="43">
        <f t="shared" ref="C10:K10" si="1">+C9+B10</f>
        <v>300</v>
      </c>
      <c r="D10" s="43">
        <f t="shared" si="1"/>
        <v>700</v>
      </c>
      <c r="E10" s="43">
        <f t="shared" si="1"/>
        <v>1500</v>
      </c>
      <c r="F10" s="43">
        <f t="shared" si="1"/>
        <v>3100</v>
      </c>
      <c r="G10" s="43">
        <f t="shared" si="1"/>
        <v>6300</v>
      </c>
      <c r="H10" s="43">
        <f t="shared" si="1"/>
        <v>12700</v>
      </c>
      <c r="I10" s="43">
        <f t="shared" si="1"/>
        <v>25500</v>
      </c>
      <c r="J10" s="43">
        <f t="shared" si="1"/>
        <v>51100</v>
      </c>
      <c r="K10" s="43">
        <f t="shared" si="1"/>
        <v>102300</v>
      </c>
      <c r="L10" s="43"/>
      <c r="M10" s="43"/>
      <c r="N10" s="43"/>
      <c r="O10" s="43"/>
      <c r="P10" s="43"/>
    </row>
    <row r="11" spans="1:16" x14ac:dyDescent="0.25">
      <c r="A11" s="40" t="s">
        <v>49</v>
      </c>
      <c r="B11" s="43">
        <f>+B10</f>
        <v>100</v>
      </c>
      <c r="C11" s="43">
        <f t="shared" ref="C11:E11" si="2">+C10</f>
        <v>300</v>
      </c>
      <c r="D11" s="43">
        <f t="shared" si="2"/>
        <v>700</v>
      </c>
      <c r="E11" s="43">
        <f t="shared" si="2"/>
        <v>1500</v>
      </c>
      <c r="F11" s="43">
        <f>+SUM(B9:F9)</f>
        <v>3100</v>
      </c>
      <c r="G11" s="43">
        <f>+SUM(C9:G9)</f>
        <v>6200</v>
      </c>
      <c r="H11" s="43">
        <f t="shared" ref="H11:K11" si="3">+SUM(D9:H9)</f>
        <v>12400</v>
      </c>
      <c r="I11" s="43">
        <f t="shared" si="3"/>
        <v>24800</v>
      </c>
      <c r="J11" s="43">
        <f t="shared" si="3"/>
        <v>49600</v>
      </c>
      <c r="K11" s="43">
        <f t="shared" si="3"/>
        <v>99200</v>
      </c>
      <c r="L11" s="43"/>
      <c r="M11" s="43"/>
      <c r="N11" s="43"/>
      <c r="O11" s="43"/>
      <c r="P11" s="43"/>
    </row>
    <row r="12" spans="1:16" x14ac:dyDescent="0.25">
      <c r="A12" s="40" t="s">
        <v>50</v>
      </c>
      <c r="B12" s="42">
        <f>+B11*$H$6/5</f>
        <v>160</v>
      </c>
      <c r="C12" s="42">
        <f t="shared" ref="C12:K12" si="4">+C11*$H$6/5</f>
        <v>480</v>
      </c>
      <c r="D12" s="42">
        <f t="shared" si="4"/>
        <v>1120</v>
      </c>
      <c r="E12" s="42">
        <f t="shared" si="4"/>
        <v>2400</v>
      </c>
      <c r="F12" s="42">
        <f t="shared" si="4"/>
        <v>4960</v>
      </c>
      <c r="G12" s="42">
        <f t="shared" si="4"/>
        <v>9920</v>
      </c>
      <c r="H12" s="42">
        <f t="shared" si="4"/>
        <v>19840</v>
      </c>
      <c r="I12" s="42">
        <f t="shared" si="4"/>
        <v>39680</v>
      </c>
      <c r="J12" s="42">
        <f t="shared" si="4"/>
        <v>79360</v>
      </c>
      <c r="K12" s="42">
        <f t="shared" si="4"/>
        <v>158720</v>
      </c>
      <c r="L12" s="42"/>
      <c r="M12" s="42"/>
      <c r="N12" s="42"/>
      <c r="O12" s="42"/>
      <c r="P12" s="42"/>
    </row>
    <row r="13" spans="1:16" x14ac:dyDescent="0.25">
      <c r="A13" s="40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0" t="s">
        <v>51</v>
      </c>
      <c r="B14" s="4"/>
      <c r="C14" s="44">
        <f>+C9/B9-1</f>
        <v>1</v>
      </c>
      <c r="D14" s="44">
        <f t="shared" ref="D14:K14" si="5">+D9/C9-1</f>
        <v>1</v>
      </c>
      <c r="E14" s="44">
        <f t="shared" si="5"/>
        <v>1</v>
      </c>
      <c r="F14" s="44">
        <f t="shared" si="5"/>
        <v>1</v>
      </c>
      <c r="G14" s="44">
        <f t="shared" si="5"/>
        <v>1</v>
      </c>
      <c r="H14" s="44">
        <f t="shared" si="5"/>
        <v>1</v>
      </c>
      <c r="I14" s="44">
        <f t="shared" si="5"/>
        <v>1</v>
      </c>
      <c r="J14" s="44">
        <f t="shared" si="5"/>
        <v>1</v>
      </c>
      <c r="K14" s="44">
        <f t="shared" si="5"/>
        <v>1</v>
      </c>
      <c r="L14" s="44"/>
      <c r="M14" s="44"/>
      <c r="N14" s="44"/>
      <c r="O14" s="44"/>
      <c r="P14" s="44"/>
    </row>
    <row r="15" spans="1:16" x14ac:dyDescent="0.25">
      <c r="A15" s="37" t="s">
        <v>52</v>
      </c>
      <c r="B15" s="43"/>
      <c r="C15" s="45">
        <f>+C12/B12-1</f>
        <v>2</v>
      </c>
      <c r="D15" s="45">
        <f t="shared" ref="D15:K15" si="6">+D12/C12-1</f>
        <v>1.3333333333333335</v>
      </c>
      <c r="E15" s="45">
        <f t="shared" si="6"/>
        <v>1.1428571428571428</v>
      </c>
      <c r="F15" s="45">
        <f t="shared" si="6"/>
        <v>1.0666666666666669</v>
      </c>
      <c r="G15" s="45">
        <f t="shared" si="6"/>
        <v>1</v>
      </c>
      <c r="H15" s="45">
        <f t="shared" si="6"/>
        <v>1</v>
      </c>
      <c r="I15" s="45">
        <f t="shared" si="6"/>
        <v>1</v>
      </c>
      <c r="J15" s="45">
        <f t="shared" si="6"/>
        <v>1</v>
      </c>
      <c r="K15" s="45">
        <f t="shared" si="6"/>
        <v>1</v>
      </c>
      <c r="L15" s="45"/>
      <c r="M15" s="45"/>
      <c r="N15" s="45"/>
      <c r="O15" s="45"/>
      <c r="P15" s="45"/>
    </row>
    <row r="16" spans="1:16" x14ac:dyDescent="0.25">
      <c r="A16" s="40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0" t="s">
        <v>53</v>
      </c>
      <c r="B17" s="46">
        <f>+B12/B9</f>
        <v>1.6</v>
      </c>
      <c r="C17" s="46">
        <f t="shared" ref="C17:K17" si="7">+C12/C9</f>
        <v>2.4</v>
      </c>
      <c r="D17" s="46">
        <f t="shared" si="7"/>
        <v>2.8</v>
      </c>
      <c r="E17" s="46">
        <f t="shared" si="7"/>
        <v>3</v>
      </c>
      <c r="F17" s="46">
        <f t="shared" si="7"/>
        <v>3.1</v>
      </c>
      <c r="G17" s="46">
        <f t="shared" si="7"/>
        <v>3.1</v>
      </c>
      <c r="H17" s="46">
        <f t="shared" si="7"/>
        <v>3.1</v>
      </c>
      <c r="I17" s="46">
        <f t="shared" si="7"/>
        <v>3.1</v>
      </c>
      <c r="J17" s="46">
        <f t="shared" si="7"/>
        <v>3.1</v>
      </c>
      <c r="K17" s="46">
        <f t="shared" si="7"/>
        <v>3.1</v>
      </c>
      <c r="L17" s="46"/>
      <c r="M17" s="46"/>
      <c r="N17" s="46"/>
      <c r="O17" s="46"/>
      <c r="P17" s="46"/>
    </row>
    <row r="18" spans="1:16" x14ac:dyDescent="0.25">
      <c r="B18" s="4"/>
      <c r="C18" s="44"/>
      <c r="D18" s="44"/>
      <c r="E18" s="44"/>
      <c r="F18" s="44"/>
    </row>
    <row r="20" spans="1:16" x14ac:dyDescent="0.25">
      <c r="A20" s="47"/>
      <c r="B20" s="48"/>
      <c r="C20" s="48"/>
      <c r="D20" s="48"/>
      <c r="E20" s="48"/>
      <c r="F20" s="48"/>
    </row>
  </sheetData>
  <mergeCells count="1">
    <mergeCell ref="A3:C3"/>
  </mergeCells>
  <pageMargins left="0.7" right="0.7" top="0.75" bottom="0.75" header="0.3" footer="0.3"/>
  <pageSetup scale="73" orientation="landscape" verticalDpi="0" r:id="rId1"/>
  <headerFooter>
    <oddFooter>&amp;L&amp;F&amp;C&amp;A&amp;R&amp;D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Personized Pie Ovens</vt:lpstr>
      <vt:lpstr>PPOs &amp; Kits</vt:lpstr>
      <vt:lpstr>PPOs, Kits,&amp; Cannibalization</vt:lpstr>
      <vt:lpstr>PPOs, Kits, Can, Growth, &amp; Save</vt:lpstr>
      <vt:lpstr>Growth Factor</vt:lpstr>
    </vt:vector>
  </TitlesOfParts>
  <Company>MIT Sloan School of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Analytics Simulated Store Spreadsheet - 15.810 Fall 2015</dc:title>
  <dc:creator>Hauser, John</dc:creator>
  <cp:lastModifiedBy>WIN764BIT</cp:lastModifiedBy>
  <cp:lastPrinted>2015-09-19T17:59:22Z</cp:lastPrinted>
  <dcterms:created xsi:type="dcterms:W3CDTF">2015-09-18T20:25:10Z</dcterms:created>
  <dcterms:modified xsi:type="dcterms:W3CDTF">2016-02-05T08:54:41Z</dcterms:modified>
</cp:coreProperties>
</file>